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2025/Dārzeņu rīki/"/>
    </mc:Choice>
  </mc:AlternateContent>
  <xr:revisionPtr revIDLastSave="33" documentId="8_{A148ED2B-D70A-499B-BECF-FED7DEF296C1}" xr6:coauthVersionLast="47" xr6:coauthVersionMax="47" xr10:uidLastSave="{C4F9EB64-6E07-44C0-80AA-0A8A5DF2D386}"/>
  <bookViews>
    <workbookView xWindow="22932" yWindow="-108" windowWidth="23256" windowHeight="13896" tabRatio="450" xr2:uid="{DADFE330-FACB-44A0-8F79-1E2B72DA3A3B}"/>
  </bookViews>
  <sheets>
    <sheet name="Burkāni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Burkāni!$B$1:$AF$69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49" i="6" l="1"/>
  <c r="O50" i="6"/>
  <c r="O51" i="6"/>
  <c r="D22" i="8" l="1"/>
  <c r="C22" i="8"/>
  <c r="O33" i="6" l="1"/>
  <c r="O34" i="6"/>
  <c r="O35" i="6"/>
  <c r="O6" i="6"/>
  <c r="O5" i="6"/>
  <c r="D33" i="8"/>
  <c r="C33" i="8"/>
  <c r="O23" i="6"/>
  <c r="P167" i="6" l="1"/>
  <c r="P166" i="6"/>
  <c r="P165" i="6"/>
  <c r="P164" i="6"/>
  <c r="P163" i="6"/>
  <c r="P161" i="6"/>
  <c r="P160" i="6"/>
  <c r="P159" i="6"/>
  <c r="P158" i="6"/>
  <c r="P157" i="6"/>
  <c r="P155" i="6"/>
  <c r="P154" i="6"/>
  <c r="P153" i="6"/>
  <c r="P152" i="6"/>
  <c r="P151" i="6"/>
  <c r="P150" i="6"/>
  <c r="P149" i="6"/>
  <c r="P148" i="6"/>
  <c r="P147" i="6"/>
  <c r="P146" i="6"/>
  <c r="P145" i="6"/>
  <c r="P144" i="6"/>
  <c r="P142" i="6"/>
  <c r="P141" i="6"/>
  <c r="P140" i="6"/>
  <c r="P139" i="6"/>
  <c r="P138" i="6"/>
  <c r="P137" i="6"/>
  <c r="P136" i="6"/>
  <c r="P135" i="6"/>
  <c r="P134" i="6"/>
  <c r="P133" i="6"/>
  <c r="P132" i="6"/>
  <c r="P131" i="6"/>
  <c r="P130" i="6"/>
  <c r="P129" i="6"/>
  <c r="P128" i="6"/>
  <c r="P127" i="6"/>
  <c r="P126" i="6"/>
  <c r="P125" i="6"/>
  <c r="P124" i="6"/>
  <c r="I11" i="8" l="1"/>
  <c r="J11" i="8"/>
  <c r="H11" i="8"/>
  <c r="O12" i="6"/>
  <c r="H5" i="8" l="1"/>
  <c r="G5" i="8"/>
  <c r="F5" i="8"/>
  <c r="E5" i="8"/>
  <c r="D5" i="8"/>
  <c r="C5" i="8"/>
  <c r="O14" i="6" l="1"/>
  <c r="O15" i="6"/>
  <c r="O16" i="6"/>
  <c r="O17" i="6"/>
  <c r="O18" i="6"/>
  <c r="O13" i="6"/>
  <c r="O24" i="6"/>
  <c r="O20" i="6"/>
  <c r="O65" i="6"/>
  <c r="O55" i="6"/>
  <c r="O54" i="6"/>
  <c r="O53" i="6"/>
  <c r="O52" i="6"/>
  <c r="O48" i="6"/>
  <c r="O47" i="6"/>
  <c r="O46" i="6"/>
  <c r="O45" i="6"/>
  <c r="O44" i="6"/>
  <c r="O43" i="6"/>
  <c r="O42" i="6"/>
  <c r="O41" i="6"/>
  <c r="O40" i="6"/>
  <c r="O39" i="6"/>
  <c r="O38" i="6"/>
  <c r="O31" i="6"/>
  <c r="O30" i="6"/>
  <c r="O28" i="6"/>
  <c r="O27" i="6"/>
  <c r="O26" i="6"/>
  <c r="O25" i="6"/>
  <c r="O22" i="6"/>
  <c r="O21" i="6"/>
  <c r="O10" i="6"/>
  <c r="O7" i="6"/>
  <c r="O56" i="6" l="1"/>
  <c r="O36" i="6"/>
  <c r="O8" i="6"/>
  <c r="I3" i="8" l="1"/>
  <c r="F9" i="8" s="1"/>
  <c r="O57" i="6"/>
  <c r="O66" i="6" s="1"/>
  <c r="I4" i="8"/>
  <c r="F10" i="8" s="1"/>
  <c r="O58" i="6"/>
  <c r="O59" i="6" l="1"/>
  <c r="I5" i="8" s="1"/>
  <c r="F11" i="8" s="1"/>
  <c r="K9" i="8"/>
  <c r="K10" i="8" l="1"/>
  <c r="K11" i="8" l="1"/>
</calcChain>
</file>

<file path=xl/sharedStrings.xml><?xml version="1.0" encoding="utf-8"?>
<sst xmlns="http://schemas.openxmlformats.org/spreadsheetml/2006/main" count="498" uniqueCount="299">
  <si>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</si>
  <si>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</si>
  <si>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</si>
  <si>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</si>
  <si>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</si>
  <si>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</si>
  <si>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</si>
  <si>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</si>
  <si>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</si>
  <si>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</si>
  <si>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</si>
  <si>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</si>
  <si>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</si>
  <si>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</si>
  <si>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</si>
  <si>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</si>
  <si>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</si>
  <si>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</si>
  <si>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</si>
  <si>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</si>
  <si>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</si>
  <si>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</si>
  <si>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</si>
  <si>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</si>
  <si>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</si>
  <si>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</si>
  <si>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</si>
  <si>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</si>
  <si>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</si>
  <si>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</si>
  <si>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</si>
  <si>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</si>
  <si>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</si>
  <si>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</si>
  <si>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</si>
  <si>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</si>
  <si>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</si>
  <si>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</si>
  <si>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</si>
  <si>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</si>
  <si>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</si>
  <si>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</si>
  <si>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</si>
  <si>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</si>
  <si>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</si>
  <si>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</si>
  <si>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</si>
  <si>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</si>
  <si>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</si>
  <si>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</si>
  <si>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</si>
  <si>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</si>
  <si>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</si>
  <si>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</si>
  <si>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</si>
  <si>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Limacīdi</t>
  </si>
  <si>
    <t>Decis Forte</t>
  </si>
  <si>
    <t>Decis Mega</t>
  </si>
  <si>
    <t>Evure</t>
  </si>
  <si>
    <t>Mavrik</t>
  </si>
  <si>
    <t>Azuba</t>
  </si>
  <si>
    <t>Conclude AZT 250 SC</t>
  </si>
  <si>
    <t>Mirador 250 SC</t>
  </si>
  <si>
    <t>Linati 800 EC</t>
  </si>
  <si>
    <t>Roundup Gold ST</t>
  </si>
  <si>
    <t>Roxy EC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</si>
  <si>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</si>
  <si>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</si>
  <si>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</si>
  <si>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</si>
  <si>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</si>
  <si>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</si>
  <si>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</si>
  <si>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</si>
  <si>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</si>
  <si>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Ieņēmumi</t>
  </si>
  <si>
    <t>Mainīgās izmaksas</t>
  </si>
  <si>
    <t>Bruto segums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</si>
  <si>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</si>
  <si>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</si>
  <si>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</si>
  <si>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</si>
  <si>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</si>
  <si>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</si>
  <si>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</si>
  <si>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</si>
  <si>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</si>
  <si>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</si>
  <si>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</si>
  <si>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</si>
  <si>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</si>
  <si>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</si>
  <si>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Smidzināšana</t>
  </si>
  <si>
    <t>Graudu tīrīšana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</si>
  <si>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</si>
  <si>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</si>
  <si>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</si>
  <si>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</si>
  <si>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</si>
  <si>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</si>
  <si>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</si>
  <si>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</si>
  <si>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</si>
  <si>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</si>
  <si>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</si>
  <si>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</si>
  <si>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</si>
  <si>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</si>
  <si>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</si>
  <si>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</si>
  <si>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</si>
  <si>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</si>
  <si>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</si>
  <si>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</si>
  <si>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</si>
  <si>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</si>
  <si>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</si>
  <si>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</si>
  <si>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</si>
  <si>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</si>
  <si>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</si>
  <si>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</si>
  <si>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</si>
  <si>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</si>
  <si>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</si>
  <si>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</si>
  <si>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</si>
  <si>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</si>
  <si>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</si>
  <si>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</si>
  <si>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</si>
  <si>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</si>
  <si>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</si>
  <si>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</si>
  <si>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</si>
  <si>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</si>
  <si>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</si>
  <si>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</si>
  <si>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</si>
  <si>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</si>
  <si>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</si>
  <si>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</si>
  <si>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</si>
  <si>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</si>
  <si>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</si>
  <si>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</si>
  <si>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</si>
  <si>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</si>
  <si>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</si>
  <si>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</si>
  <si>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</si>
  <si>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</si>
  <si>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</si>
  <si>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</si>
  <si>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</si>
  <si>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</si>
  <si>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</si>
  <si>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</si>
  <si>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</si>
  <si>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</si>
  <si>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</si>
  <si>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</si>
  <si>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</si>
  <si>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</si>
  <si>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</si>
  <si>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</si>
  <si>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</si>
  <si>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</si>
  <si>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</si>
  <si>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</si>
  <si>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</si>
  <si>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</si>
  <si>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</si>
  <si>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</si>
  <si>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</si>
  <si>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</si>
  <si>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</si>
  <si>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</si>
  <si>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</si>
  <si>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</si>
  <si>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</si>
  <si>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Ražības</t>
  </si>
  <si>
    <t>Cenas</t>
  </si>
  <si>
    <t>2025 (p)</t>
  </si>
  <si>
    <t>Vidēji (2020- 2025)</t>
  </si>
  <si>
    <t>Vidēji (2020 - 2025)</t>
  </si>
  <si>
    <t>Ironmax Pro</t>
  </si>
  <si>
    <t>Monosate G</t>
  </si>
  <si>
    <t>BURKĀNI</t>
  </si>
  <si>
    <t>Citas mainīgās izmaksas:</t>
  </si>
  <si>
    <t>Burkāniem atļautie augu aizsardzības līdzekļi</t>
  </si>
  <si>
    <t>Gallup 360-K</t>
  </si>
  <si>
    <t>Zetrola</t>
  </si>
  <si>
    <t>Crown MH</t>
  </si>
  <si>
    <t>Nemasys</t>
  </si>
  <si>
    <t>Benevia 100 OD</t>
  </si>
  <si>
    <t>Coragen 20 SC</t>
  </si>
  <si>
    <t>Poleci</t>
  </si>
  <si>
    <t>Amistar 250 SC</t>
  </si>
  <si>
    <t>Difcor 250 EC</t>
  </si>
  <si>
    <t>Lalstop G46 WG</t>
  </si>
  <si>
    <t>Mavita 250 EC</t>
  </si>
  <si>
    <t>Score 250 EC</t>
  </si>
  <si>
    <t>Serenade Aso</t>
  </si>
  <si>
    <t>Signum</t>
  </si>
  <si>
    <t>Switch 62.5 WG</t>
  </si>
  <si>
    <t>T34 Biocontrol</t>
  </si>
  <si>
    <t>VitiSan</t>
  </si>
  <si>
    <t>Achiba</t>
  </si>
  <si>
    <t>Agil 100 EC</t>
  </si>
  <si>
    <t>Bagira</t>
  </si>
  <si>
    <t>Beloukha</t>
  </si>
  <si>
    <t>Boxer 800 EC</t>
  </si>
  <si>
    <t>Clever</t>
  </si>
  <si>
    <t>Centurion Plus</t>
  </si>
  <si>
    <t>Eclaire</t>
  </si>
  <si>
    <t>Fenix</t>
  </si>
  <si>
    <t>Focus Ultra</t>
  </si>
  <si>
    <t>Fortune</t>
  </si>
  <si>
    <t>Fusilade Forte 150 EC</t>
  </si>
  <si>
    <t>Gepard 50 EC</t>
  </si>
  <si>
    <t>Graminis</t>
  </si>
  <si>
    <t>Jenot Plus 050 EC</t>
  </si>
  <si>
    <t>Krypt 540</t>
  </si>
  <si>
    <t>Lentagran WP</t>
  </si>
  <si>
    <t>Leopard</t>
  </si>
  <si>
    <t>Nervure</t>
  </si>
  <si>
    <t>Novitron DAMTec</t>
  </si>
  <si>
    <t>Panarex</t>
  </si>
  <si>
    <t>Pantera 4 EC</t>
  </si>
  <si>
    <t>Pilot</t>
  </si>
  <si>
    <t>Quick 50 EC</t>
  </si>
  <si>
    <t>Rango Max</t>
  </si>
  <si>
    <t>Rodeo TF</t>
  </si>
  <si>
    <t>Select Plus</t>
  </si>
  <si>
    <t>Stomp CS</t>
  </si>
  <si>
    <t>Supero</t>
  </si>
  <si>
    <t>Taifun B</t>
  </si>
  <si>
    <t>Targa Super</t>
  </si>
  <si>
    <t>Toutatis DAMTec</t>
  </si>
  <si>
    <t>Dzīvos organismus saturošie augu
aizsardzības līdzekļi</t>
  </si>
  <si>
    <t>Burkāni</t>
  </si>
  <si>
    <t>Vēlie galviņkāposti</t>
  </si>
  <si>
    <t>Agrie galviņkāposti</t>
  </si>
  <si>
    <t>Galda bietes</t>
  </si>
  <si>
    <t>Gurķi</t>
  </si>
  <si>
    <t>Ķiploki</t>
  </si>
  <si>
    <t>Sīpoli</t>
  </si>
  <si>
    <t>Kartupeļi (pārtikai)</t>
  </si>
  <si>
    <t>Gurķi (no stāda)</t>
  </si>
  <si>
    <t>Sīpoli (no sīksīpoliem)</t>
  </si>
  <si>
    <t>Konvencionālā dārzeņkopība (bez atbalsta maksājumiem)</t>
  </si>
  <si>
    <t>Bruto segums un mainīgās izmaksas konvencionāli (bez atbalsta maksājumiem)</t>
  </si>
  <si>
    <t>Bioloģiski ar mēslojumu, bet bez atbalsta  (kūtsmēsli reizi piecos gados ar 0,2 koeficentu)</t>
  </si>
  <si>
    <t>Galviņkāposti (vēlie)</t>
  </si>
  <si>
    <t>Galviņkāposti (agrie)</t>
  </si>
  <si>
    <t>Dilles (buntēs)</t>
  </si>
  <si>
    <t>20 t/ha</t>
  </si>
  <si>
    <t>25 t/ha</t>
  </si>
  <si>
    <t>30 t/ha</t>
  </si>
  <si>
    <t>35 t/ha</t>
  </si>
  <si>
    <t>40 t/ha</t>
  </si>
  <si>
    <t>45 t/ha</t>
  </si>
  <si>
    <t>Ready</t>
  </si>
  <si>
    <t>Azoksar Super 250 SC</t>
  </si>
  <si>
    <t>Ortiva 250 SC</t>
  </si>
  <si>
    <t>Buntes</t>
  </si>
  <si>
    <t>Burkāni pašu patēriņam</t>
  </si>
  <si>
    <t>Ecēšana</t>
  </si>
  <si>
    <t>Stādīšana</t>
  </si>
  <si>
    <t>Kombinētā augsnes apstrāde</t>
  </si>
  <si>
    <t>Novākšana ar rokām</t>
  </si>
  <si>
    <t>Novākšana ar tehniku</t>
  </si>
  <si>
    <t>Šķirošana</t>
  </si>
  <si>
    <t>Uzglabāšana</t>
  </si>
  <si>
    <t>Sagatavošana realizācijai</t>
  </si>
  <si>
    <t>Fasēšana</t>
  </si>
  <si>
    <t>Ravēšana</t>
  </si>
  <si>
    <t>Sēklas materiāla sagatavošana</t>
  </si>
  <si>
    <t>Rušināšana/vagošana</t>
  </si>
  <si>
    <t>Lakstu pļaušana</t>
  </si>
  <si>
    <t>Žāvēšana</t>
  </si>
  <si>
    <t>Chrysopa sistēma</t>
  </si>
  <si>
    <t>Visiem dārzeņiem</t>
  </si>
  <si>
    <t>Adalia sistēma</t>
  </si>
  <si>
    <t>Ferrocious</t>
  </si>
  <si>
    <t>Beloukha Garden</t>
  </si>
  <si>
    <t>Beloukha Garden RTU</t>
  </si>
  <si>
    <t>Eupiods sistēma</t>
  </si>
  <si>
    <t>Larvanem</t>
  </si>
  <si>
    <t>NemaFence Phasma</t>
  </si>
  <si>
    <t>Nemaslug</t>
  </si>
  <si>
    <t>Nemasys C</t>
  </si>
  <si>
    <t>Nemasys No Ants</t>
  </si>
  <si>
    <t>Propylea sistēma</t>
  </si>
  <si>
    <t>Sakņu dārzeņiem</t>
  </si>
  <si>
    <t>Mycostop</t>
  </si>
  <si>
    <t>Trianum-P</t>
  </si>
  <si>
    <t>Burkāniem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</si>
</sst>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80">
    <xf numFmtId="0" fontId="0" fillId="0" borderId="0" xfId="0"/>
    <xf numFmtId="0" fontId="8" fillId="0" borderId="0" xfId="0" applyFont="1"/>
    <xf numFmtId="2" fontId="10" fillId="4" borderId="12" xfId="1" applyNumberFormat="1" applyFont="1" applyFill="1" applyBorder="1" applyAlignment="1">
      <alignment horizontal="center"/>
    </xf>
    <xf numFmtId="2" fontId="10" fillId="4" borderId="18" xfId="1" applyNumberFormat="1" applyFont="1" applyFill="1" applyBorder="1" applyAlignment="1">
      <alignment horizontal="center"/>
    </xf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4" fillId="0" borderId="36" xfId="0" applyFont="1" applyBorder="1" applyAlignment="1">
      <alignment horizontal="center"/>
    </xf>
    <xf numFmtId="0" fontId="0" fillId="0" borderId="34" xfId="0" applyBorder="1"/>
    <xf numFmtId="0" fontId="0" fillId="0" borderId="34" xfId="0" applyBorder="1" applyAlignment="1">
      <alignment horizontal="center"/>
    </xf>
    <xf numFmtId="0" fontId="0" fillId="0" borderId="36" xfId="0" applyBorder="1"/>
    <xf numFmtId="168" fontId="0" fillId="0" borderId="36" xfId="0" applyNumberFormat="1" applyBorder="1" applyAlignment="1">
      <alignment horizontal="center"/>
    </xf>
    <xf numFmtId="0" fontId="5" fillId="0" borderId="0" xfId="1" applyFont="1"/>
    <xf numFmtId="0" fontId="4" fillId="0" borderId="0" xfId="1" applyFont="1" applyAlignment="1">
      <alignment horizontal="right"/>
    </xf>
    <xf numFmtId="0" fontId="9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4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0" fontId="10" fillId="3" borderId="9" xfId="1" applyFont="1" applyFill="1" applyBorder="1"/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/>
    </xf>
    <xf numFmtId="0" fontId="10" fillId="3" borderId="9" xfId="1" applyFont="1" applyFill="1" applyBorder="1" applyAlignment="1">
      <alignment horizontal="left" indent="1"/>
    </xf>
    <xf numFmtId="166" fontId="10" fillId="3" borderId="21" xfId="1" applyNumberFormat="1" applyFont="1" applyFill="1" applyBorder="1" applyAlignment="1">
      <alignment horizontal="right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>
      <alignment horizontal="right"/>
    </xf>
    <xf numFmtId="2" fontId="10" fillId="3" borderId="22" xfId="1" applyNumberFormat="1" applyFont="1" applyFill="1" applyBorder="1" applyAlignment="1">
      <alignment horizontal="center"/>
    </xf>
    <xf numFmtId="167" fontId="10" fillId="3" borderId="9" xfId="1" applyNumberFormat="1" applyFont="1" applyFill="1" applyBorder="1" applyAlignment="1">
      <alignment horizontal="right"/>
    </xf>
    <xf numFmtId="164" fontId="10" fillId="3" borderId="9" xfId="1" applyNumberFormat="1" applyFont="1" applyFill="1" applyBorder="1" applyAlignment="1">
      <alignment horizontal="right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164" fontId="6" fillId="0" borderId="0" xfId="1" applyNumberFormat="1" applyFont="1" applyAlignment="1">
      <alignment horizontal="right"/>
    </xf>
    <xf numFmtId="2" fontId="6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2" fontId="3" fillId="0" borderId="0" xfId="1" applyNumberFormat="1" applyFont="1" applyAlignment="1">
      <alignment horizontal="center" wrapText="1"/>
    </xf>
    <xf numFmtId="0" fontId="3" fillId="0" borderId="0" xfId="1" applyFont="1" applyAlignment="1">
      <alignment wrapText="1"/>
    </xf>
    <xf numFmtId="0" fontId="16" fillId="0" borderId="11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center"/>
    </xf>
    <xf numFmtId="0" fontId="17" fillId="0" borderId="36" xfId="1" applyFont="1" applyBorder="1" applyAlignment="1">
      <alignment horizontal="center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2" fontId="5" fillId="0" borderId="0" xfId="1" applyNumberFormat="1" applyFont="1" applyAlignment="1">
      <alignment horizontal="center"/>
    </xf>
    <xf numFmtId="0" fontId="3" fillId="0" borderId="0" xfId="1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165" fontId="10" fillId="4" borderId="17" xfId="1" applyNumberFormat="1" applyFont="1" applyFill="1" applyBorder="1" applyAlignment="1">
      <alignment horizontal="right"/>
    </xf>
    <xf numFmtId="2" fontId="4" fillId="0" borderId="0" xfId="1" applyNumberFormat="1" applyFont="1" applyAlignment="1">
      <alignment horizontal="center"/>
    </xf>
    <xf numFmtId="0" fontId="10" fillId="5" borderId="3" xfId="1" applyFont="1" applyFill="1" applyBorder="1" applyAlignment="1">
      <alignment horizontal="center"/>
    </xf>
    <xf numFmtId="169" fontId="5" fillId="0" borderId="0" xfId="1" applyNumberFormat="1" applyFont="1"/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0" fontId="16" fillId="2" borderId="36" xfId="1" applyFont="1" applyFill="1" applyBorder="1" applyAlignment="1">
      <alignment horizontal="center" vertical="center"/>
    </xf>
    <xf numFmtId="0" fontId="16" fillId="2" borderId="36" xfId="1" applyFont="1" applyFill="1" applyBorder="1" applyAlignment="1">
      <alignment horizontal="center" vertical="center" wrapText="1"/>
    </xf>
    <xf numFmtId="2" fontId="0" fillId="0" borderId="36" xfId="0" applyNumberFormat="1" applyBorder="1" applyAlignment="1">
      <alignment horizontal="center"/>
    </xf>
    <xf numFmtId="2" fontId="0" fillId="7" borderId="36" xfId="0" applyNumberFormat="1" applyFill="1" applyBorder="1" applyAlignment="1">
      <alignment horizontal="center"/>
    </xf>
    <xf numFmtId="0" fontId="5" fillId="0" borderId="36" xfId="1" applyFont="1" applyBorder="1"/>
    <xf numFmtId="0" fontId="17" fillId="0" borderId="19" xfId="1" applyFont="1" applyBorder="1" applyAlignment="1">
      <alignment horizontal="left"/>
    </xf>
    <xf numFmtId="0" fontId="17" fillId="0" borderId="20" xfId="1" applyFont="1" applyBorder="1" applyAlignment="1">
      <alignment horizontal="left"/>
    </xf>
    <xf numFmtId="0" fontId="17" fillId="0" borderId="19" xfId="1" applyFont="1" applyBorder="1" applyAlignment="1">
      <alignment horizontal="right"/>
    </xf>
    <xf numFmtId="0" fontId="17" fillId="0" borderId="20" xfId="1" applyFont="1" applyBorder="1" applyAlignment="1">
      <alignment horizontal="right"/>
    </xf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0" fontId="9" fillId="2" borderId="10" xfId="1" applyFont="1" applyFill="1" applyBorder="1" applyAlignment="1">
      <alignment horizontal="center"/>
    </xf>
    <xf numFmtId="0" fontId="9" fillId="2" borderId="13" xfId="1" applyFont="1" applyFill="1" applyBorder="1" applyAlignment="1">
      <alignment horizontal="center"/>
    </xf>
    <xf numFmtId="0" fontId="9" fillId="2" borderId="37" xfId="1" applyFont="1" applyFill="1" applyBorder="1" applyAlignment="1">
      <alignment horizontal="center"/>
    </xf>
    <xf numFmtId="0" fontId="9" fillId="7" borderId="10" xfId="1" applyFont="1" applyFill="1" applyBorder="1" applyAlignment="1">
      <alignment horizontal="center"/>
    </xf>
    <xf numFmtId="0" fontId="9" fillId="7" borderId="13" xfId="1" applyFont="1" applyFill="1" applyBorder="1" applyAlignment="1">
      <alignment horizontal="center"/>
    </xf>
    <xf numFmtId="0" fontId="9" fillId="7" borderId="37" xfId="1" applyFont="1" applyFill="1" applyBorder="1" applyAlignment="1">
      <alignment horizontal="center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36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16" fillId="0" borderId="19" xfId="1" applyFont="1" applyBorder="1" applyAlignment="1">
      <alignment horizontal="center" vertical="center" wrapText="1"/>
    </xf>
    <xf numFmtId="0" fontId="16" fillId="0" borderId="20" xfId="1" applyFont="1" applyBorder="1" applyAlignment="1">
      <alignment horizontal="center" vertical="center" wrapText="1"/>
    </xf>
    <xf numFmtId="0" fontId="17" fillId="0" borderId="19" xfId="1" applyFont="1" applyBorder="1" applyAlignment="1">
      <alignment horizontal="center"/>
    </xf>
    <xf numFmtId="0" fontId="17" fillId="0" borderId="20" xfId="1" applyFont="1" applyBorder="1" applyAlignment="1">
      <alignment horizontal="center"/>
    </xf>
    <xf numFmtId="0" fontId="16" fillId="0" borderId="36" xfId="1" applyFont="1" applyBorder="1" applyAlignment="1">
      <alignment horizontal="center" wrapText="1"/>
    </xf>
    <xf numFmtId="0" fontId="14" fillId="4" borderId="10" xfId="0" applyFont="1" applyFill="1" applyBorder="1" applyAlignment="1">
      <alignment horizontal="center" wrapText="1"/>
    </xf>
    <xf numFmtId="0" fontId="14" fillId="4" borderId="13" xfId="0" applyFont="1" applyFill="1" applyBorder="1" applyAlignment="1">
      <alignment horizontal="center" wrapText="1"/>
    </xf>
    <xf numFmtId="0" fontId="14" fillId="4" borderId="37" xfId="0" applyFont="1" applyFill="1" applyBorder="1" applyAlignment="1">
      <alignment horizontal="center" wrapText="1"/>
    </xf>
    <xf numFmtId="0" fontId="14" fillId="4" borderId="36" xfId="0" applyFont="1" applyFill="1" applyBorder="1" applyAlignment="1">
      <alignment horizont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15" fillId="4" borderId="36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4" borderId="13" xfId="0" applyFont="1" applyFill="1" applyBorder="1" applyAlignment="1">
      <alignment horizontal="center"/>
    </xf>
    <xf numFmtId="0" fontId="14" fillId="4" borderId="37" xfId="0" applyFont="1" applyFill="1" applyBorder="1" applyAlignment="1">
      <alignment horizontal="center"/>
    </xf>
    <xf numFmtId="0" fontId="0" fillId="0" borderId="3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Burkānu bruto segums, konvencionāli</a:t>
            </a:r>
            <a:r>
              <a:rPr lang="lv-LV" baseline="0"/>
              <a:t> </a:t>
            </a:r>
            <a:r>
              <a:rPr lang="lv-LV"/>
              <a:t>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Grafikiem!$C$2:$I$2</c:f>
              <c:strCache>
                <c:ptCount val="7"/>
                <c:pt idx="0">
                  <c:v>20 t/ha</c:v>
                </c:pt>
                <c:pt idx="1">
                  <c:v>25 t/ha</c:v>
                </c:pt>
                <c:pt idx="2">
                  <c:v>30 t/ha</c:v>
                </c:pt>
                <c:pt idx="3">
                  <c:v>35 t/ha</c:v>
                </c:pt>
                <c:pt idx="4">
                  <c:v>40 t/ha</c:v>
                </c:pt>
                <c:pt idx="5">
                  <c:v>45 t/ha</c:v>
                </c:pt>
                <c:pt idx="6">
                  <c:v>Jūsu saimniecībā</c:v>
                </c:pt>
              </c:strCache>
            </c:strRef>
          </c:cat>
          <c:val>
            <c:numRef>
              <c:f>Grafikiem!$C$3:$I$3</c:f>
              <c:numCache>
                <c:formatCode>General</c:formatCode>
                <c:ptCount val="7"/>
                <c:pt idx="0">
                  <c:v>7800</c:v>
                </c:pt>
                <c:pt idx="1">
                  <c:v>9750</c:v>
                </c:pt>
                <c:pt idx="2">
                  <c:v>11700</c:v>
                </c:pt>
                <c:pt idx="3">
                  <c:v>13650</c:v>
                </c:pt>
                <c:pt idx="4">
                  <c:v>15600</c:v>
                </c:pt>
                <c:pt idx="5">
                  <c:v>17550</c:v>
                </c:pt>
                <c:pt idx="6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Grafikiem!$C$2:$I$2</c:f>
              <c:strCache>
                <c:ptCount val="7"/>
                <c:pt idx="0">
                  <c:v>20 t/ha</c:v>
                </c:pt>
                <c:pt idx="1">
                  <c:v>25 t/ha</c:v>
                </c:pt>
                <c:pt idx="2">
                  <c:v>30 t/ha</c:v>
                </c:pt>
                <c:pt idx="3">
                  <c:v>35 t/ha</c:v>
                </c:pt>
                <c:pt idx="4">
                  <c:v>40 t/ha</c:v>
                </c:pt>
                <c:pt idx="5">
                  <c:v>45 t/ha</c:v>
                </c:pt>
                <c:pt idx="6">
                  <c:v>Jūsu saimniecībā</c:v>
                </c:pt>
              </c:strCache>
            </c:strRef>
          </c:cat>
          <c:val>
            <c:numRef>
              <c:f>Grafikiem!$C$4:$I$4</c:f>
              <c:numCache>
                <c:formatCode>0</c:formatCode>
                <c:ptCount val="7"/>
                <c:pt idx="0">
                  <c:v>4733.8799999999992</c:v>
                </c:pt>
                <c:pt idx="1">
                  <c:v>5690.255000000001</c:v>
                </c:pt>
                <c:pt idx="2">
                  <c:v>5160.626666666667</c:v>
                </c:pt>
                <c:pt idx="3">
                  <c:v>5832.8825000000006</c:v>
                </c:pt>
                <c:pt idx="4">
                  <c:v>6470.787433333333</c:v>
                </c:pt>
                <c:pt idx="5">
                  <c:v>7118.8435333333346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6.8052013784628161E-3"/>
                  <c:y val="-7.307671767832103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687-419E-B689-FEF6B90F7F7C}"/>
                </c:ext>
              </c:extLst>
            </c:dLbl>
            <c:dLbl>
              <c:idx val="1"/>
              <c:layout>
                <c:manualLayout>
                  <c:x val="8.7495446294521568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687-419E-B689-FEF6B90F7F7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Grafikiem!$C$2:$I$2</c:f>
              <c:strCache>
                <c:ptCount val="7"/>
                <c:pt idx="0">
                  <c:v>20 t/ha</c:v>
                </c:pt>
                <c:pt idx="1">
                  <c:v>25 t/ha</c:v>
                </c:pt>
                <c:pt idx="2">
                  <c:v>30 t/ha</c:v>
                </c:pt>
                <c:pt idx="3">
                  <c:v>35 t/ha</c:v>
                </c:pt>
                <c:pt idx="4">
                  <c:v>40 t/ha</c:v>
                </c:pt>
                <c:pt idx="5">
                  <c:v>45 t/ha</c:v>
                </c:pt>
                <c:pt idx="6">
                  <c:v>Jūsu saimniecībā</c:v>
                </c:pt>
              </c:strCache>
            </c:strRef>
          </c:cat>
          <c:val>
            <c:numRef>
              <c:f>Grafikiem!$C$5:$I$5</c:f>
              <c:numCache>
                <c:formatCode>0</c:formatCode>
                <c:ptCount val="7"/>
                <c:pt idx="0">
                  <c:v>3066.1200000000008</c:v>
                </c:pt>
                <c:pt idx="1">
                  <c:v>4059.744999999999</c:v>
                </c:pt>
                <c:pt idx="2">
                  <c:v>6539.373333333333</c:v>
                </c:pt>
                <c:pt idx="3">
                  <c:v>7817.1174999999994</c:v>
                </c:pt>
                <c:pt idx="4">
                  <c:v>9129.212566666667</c:v>
                </c:pt>
                <c:pt idx="5">
                  <c:v>10431.156466666665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Burkānu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F2-4070-8B6F-D239B211F1A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0.00</c:formatCode>
                <c:ptCount val="7"/>
                <c:pt idx="0">
                  <c:v>0.22</c:v>
                </c:pt>
                <c:pt idx="1">
                  <c:v>0.3</c:v>
                </c:pt>
                <c:pt idx="2">
                  <c:v>0.3</c:v>
                </c:pt>
                <c:pt idx="3">
                  <c:v>0.39</c:v>
                </c:pt>
                <c:pt idx="4">
                  <c:v>0.4</c:v>
                </c:pt>
                <c:pt idx="5">
                  <c:v>0.39</c:v>
                </c:pt>
                <c:pt idx="6">
                  <c:v>0.33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F2-4070-8B6F-D239B211F1A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0.00</c:formatCode>
                <c:ptCount val="7"/>
                <c:pt idx="0">
                  <c:v>0.5</c:v>
                </c:pt>
                <c:pt idx="1">
                  <c:v>0.65</c:v>
                </c:pt>
                <c:pt idx="2">
                  <c:v>0.7</c:v>
                </c:pt>
                <c:pt idx="3">
                  <c:v>0.8</c:v>
                </c:pt>
                <c:pt idx="4">
                  <c:v>0.9</c:v>
                </c:pt>
                <c:pt idx="5">
                  <c:v>0.9</c:v>
                </c:pt>
                <c:pt idx="6">
                  <c:v>0.74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Burkānu vidējā ražība pēc vēsturiskajiem bruto segumu datiem, tonnas/ha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37</c:v>
                </c:pt>
                <c:pt idx="1">
                  <c:v>28</c:v>
                </c:pt>
                <c:pt idx="2">
                  <c:v>39</c:v>
                </c:pt>
                <c:pt idx="3">
                  <c:v>41</c:v>
                </c:pt>
                <c:pt idx="4">
                  <c:v>40</c:v>
                </c:pt>
                <c:pt idx="5">
                  <c:v>40</c:v>
                </c:pt>
                <c:pt idx="6" formatCode="0.00">
                  <c:v>37.5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20</c:v>
                </c:pt>
                <c:pt idx="1">
                  <c:v>15</c:v>
                </c:pt>
                <c:pt idx="2">
                  <c:v>13</c:v>
                </c:pt>
                <c:pt idx="3">
                  <c:v>14</c:v>
                </c:pt>
                <c:pt idx="4">
                  <c:v>18.2</c:v>
                </c:pt>
                <c:pt idx="5">
                  <c:v>17.3</c:v>
                </c:pt>
                <c:pt idx="6">
                  <c:v>16.25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t/ha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</a:t>
            </a:r>
            <a:r>
              <a:rPr lang="lv-LV" baseline="0"/>
              <a:t> </a:t>
            </a:r>
            <a:r>
              <a:rPr lang="lv-LV"/>
              <a:t>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Grafikiem!$C$36:$K$36</c:f>
              <c:strCache>
                <c:ptCount val="9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  <c:pt idx="7">
                  <c:v>Galviņkāposti (agrie)</c:v>
                </c:pt>
                <c:pt idx="8">
                  <c:v>Dilles (buntēs)</c:v>
                </c:pt>
              </c:strCache>
            </c:strRef>
          </c:cat>
          <c:val>
            <c:numRef>
              <c:f>Grafikiem!$C$41:$K$41</c:f>
              <c:numCache>
                <c:formatCode>0</c:formatCode>
                <c:ptCount val="9"/>
                <c:pt idx="0">
                  <c:v>9005</c:v>
                </c:pt>
                <c:pt idx="1">
                  <c:v>-850</c:v>
                </c:pt>
                <c:pt idx="2">
                  <c:v>2275</c:v>
                </c:pt>
                <c:pt idx="3">
                  <c:v>9731</c:v>
                </c:pt>
                <c:pt idx="4">
                  <c:v>-96</c:v>
                </c:pt>
                <c:pt idx="5">
                  <c:v>2327</c:v>
                </c:pt>
                <c:pt idx="6">
                  <c:v>2774</c:v>
                </c:pt>
                <c:pt idx="7">
                  <c:v>2021</c:v>
                </c:pt>
                <c:pt idx="8">
                  <c:v>6051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Grafikiem!$C$36:$K$36</c:f>
              <c:strCache>
                <c:ptCount val="9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  <c:pt idx="7">
                  <c:v>Galviņkāposti (agrie)</c:v>
                </c:pt>
                <c:pt idx="8">
                  <c:v>Dilles (buntēs)</c:v>
                </c:pt>
              </c:strCache>
            </c:strRef>
          </c:cat>
          <c:val>
            <c:numRef>
              <c:f>Grafikiem!$C$42:$K$42</c:f>
              <c:numCache>
                <c:formatCode>0</c:formatCode>
                <c:ptCount val="9"/>
                <c:pt idx="0">
                  <c:v>9369</c:v>
                </c:pt>
                <c:pt idx="1">
                  <c:v>4101</c:v>
                </c:pt>
                <c:pt idx="2">
                  <c:v>3376</c:v>
                </c:pt>
                <c:pt idx="3">
                  <c:v>7616</c:v>
                </c:pt>
                <c:pt idx="4">
                  <c:v>1250</c:v>
                </c:pt>
                <c:pt idx="5">
                  <c:v>4252</c:v>
                </c:pt>
                <c:pt idx="6">
                  <c:v>4651</c:v>
                </c:pt>
                <c:pt idx="7">
                  <c:v>3076</c:v>
                </c:pt>
                <c:pt idx="8">
                  <c:v>4484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Grafikiem!$C$36:$K$36</c:f>
              <c:strCache>
                <c:ptCount val="9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  <c:pt idx="7">
                  <c:v>Galviņkāposti (agrie)</c:v>
                </c:pt>
                <c:pt idx="8">
                  <c:v>Dilles (buntēs)</c:v>
                </c:pt>
              </c:strCache>
            </c:strRef>
          </c:cat>
          <c:val>
            <c:numRef>
              <c:f>Grafikiem!$C$43:$K$43</c:f>
              <c:numCache>
                <c:formatCode>0</c:formatCode>
                <c:ptCount val="9"/>
                <c:pt idx="0">
                  <c:v>9246</c:v>
                </c:pt>
                <c:pt idx="1">
                  <c:v>1924</c:v>
                </c:pt>
                <c:pt idx="2">
                  <c:v>2671</c:v>
                </c:pt>
                <c:pt idx="3">
                  <c:v>4464</c:v>
                </c:pt>
                <c:pt idx="4">
                  <c:v>970</c:v>
                </c:pt>
                <c:pt idx="5">
                  <c:v>4389</c:v>
                </c:pt>
                <c:pt idx="6">
                  <c:v>4832</c:v>
                </c:pt>
                <c:pt idx="7">
                  <c:v>-622</c:v>
                </c:pt>
                <c:pt idx="8">
                  <c:v>4398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6E-4F05-9E12-C08665EB54E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Grafikiem!$C$37:$K$37</c15:sqref>
                        </c15:formulaRef>
                      </c:ext>
                    </c:extLst>
                    <c:numCache>
                      <c:formatCode>0</c:formatCode>
                      <c:ptCount val="9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Grafikiem!$C$38:$K$38</c15:sqref>
                        </c15:formulaRef>
                      </c:ext>
                    </c:extLst>
                    <c:numCache>
                      <c:formatCode>0</c:formatCode>
                      <c:ptCount val="9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Grafikiem!$C$39:$K$39</c15:sqref>
                        </c15:formulaRef>
                      </c:ext>
                    </c:extLst>
                    <c:numCache>
                      <c:formatCode>0</c:formatCode>
                      <c:ptCount val="9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Grafikiem!$C$40:$K$40</c15:sqref>
                        </c15:formulaRef>
                      </c:ext>
                    </c:extLst>
                    <c:numCache>
                      <c:formatCode>0</c:formatCode>
                      <c:ptCount val="9"/>
                      <c:pt idx="0">
                        <c:v>5010</c:v>
                      </c:pt>
                      <c:pt idx="1">
                        <c:v>1996</c:v>
                      </c:pt>
                      <c:pt idx="2">
                        <c:v>3105</c:v>
                      </c:pt>
                      <c:pt idx="3">
                        <c:v>16371</c:v>
                      </c:pt>
                      <c:pt idx="4">
                        <c:v>1507</c:v>
                      </c:pt>
                      <c:pt idx="5">
                        <c:v>3180</c:v>
                      </c:pt>
                      <c:pt idx="6">
                        <c:v>3493</c:v>
                      </c:pt>
                      <c:pt idx="7">
                        <c:v>854</c:v>
                      </c:pt>
                      <c:pt idx="8">
                        <c:v>2906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</a:t>
            </a:r>
            <a:r>
              <a:rPr lang="lv-LV" baseline="0"/>
              <a:t> </a:t>
            </a:r>
            <a:r>
              <a:rPr lang="lv-LV"/>
              <a:t>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Grafikiem!$C$57:$I$57</c:f>
              <c:strCache>
                <c:ptCount val="7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</c:strCache>
            </c:strRef>
          </c:cat>
          <c:val>
            <c:numRef>
              <c:f>Grafikiem!$C$59:$I$59</c:f>
              <c:numCache>
                <c:formatCode>0</c:formatCode>
                <c:ptCount val="7"/>
                <c:pt idx="0">
                  <c:v>6523</c:v>
                </c:pt>
                <c:pt idx="1">
                  <c:v>1873</c:v>
                </c:pt>
                <c:pt idx="2">
                  <c:v>3706</c:v>
                </c:pt>
                <c:pt idx="3">
                  <c:v>-1603</c:v>
                </c:pt>
                <c:pt idx="4">
                  <c:v>5750</c:v>
                </c:pt>
                <c:pt idx="5">
                  <c:v>5775</c:v>
                </c:pt>
                <c:pt idx="6">
                  <c:v>5874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Grafikiem!$C$57:$I$57</c:f>
              <c:strCache>
                <c:ptCount val="7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</c:strCache>
            </c:strRef>
          </c:cat>
          <c:val>
            <c:numRef>
              <c:f>Grafikiem!$C$60:$I$60</c:f>
              <c:numCache>
                <c:formatCode>0</c:formatCode>
                <c:ptCount val="7"/>
                <c:pt idx="0">
                  <c:v>10910</c:v>
                </c:pt>
                <c:pt idx="1">
                  <c:v>1545</c:v>
                </c:pt>
                <c:pt idx="2">
                  <c:v>6925</c:v>
                </c:pt>
                <c:pt idx="3">
                  <c:v>-3917</c:v>
                </c:pt>
                <c:pt idx="4">
                  <c:v>4969</c:v>
                </c:pt>
                <c:pt idx="5">
                  <c:v>5620</c:v>
                </c:pt>
                <c:pt idx="6">
                  <c:v>6882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Grafikiem!$C$57:$I$57</c:f>
              <c:strCache>
                <c:ptCount val="7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</c:strCache>
            </c:strRef>
          </c:cat>
          <c:val>
            <c:numRef>
              <c:f>Grafikiem!$C$61:$I$61</c:f>
              <c:numCache>
                <c:formatCode>0</c:formatCode>
                <c:ptCount val="7"/>
                <c:pt idx="0">
                  <c:v>10920</c:v>
                </c:pt>
                <c:pt idx="1">
                  <c:v>2274</c:v>
                </c:pt>
                <c:pt idx="2">
                  <c:v>8714</c:v>
                </c:pt>
                <c:pt idx="3">
                  <c:v>-6472</c:v>
                </c:pt>
                <c:pt idx="4">
                  <c:v>4440</c:v>
                </c:pt>
                <c:pt idx="5">
                  <c:v>7800</c:v>
                </c:pt>
                <c:pt idx="6">
                  <c:v>5372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4B-4521-8423-3145A0A11BE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Grafikiem!$C$57:$I$57</c15:sqref>
                        </c15:formulaRef>
                      </c:ext>
                    </c:extLst>
                    <c:strCache>
                      <c:ptCount val="7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Grafikiem!$C$58:$I$58</c15:sqref>
                        </c15:formulaRef>
                      </c:ext>
                    </c:extLst>
                    <c:numCache>
                      <c:formatCode>0</c:formatCode>
                      <c:ptCount val="7"/>
                      <c:pt idx="0">
                        <c:v>4460</c:v>
                      </c:pt>
                      <c:pt idx="1">
                        <c:v>574</c:v>
                      </c:pt>
                      <c:pt idx="2">
                        <c:v>3265</c:v>
                      </c:pt>
                      <c:pt idx="3">
                        <c:v>1584</c:v>
                      </c:pt>
                      <c:pt idx="4">
                        <c:v>3434</c:v>
                      </c:pt>
                      <c:pt idx="5">
                        <c:v>3269</c:v>
                      </c:pt>
                      <c:pt idx="6">
                        <c:v>2648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1.png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3154679</xdr:colOff>
      <xdr:row>60</xdr:row>
      <xdr:rowOff>102869</xdr:rowOff>
    </xdr:from>
    <xdr:to>
      <xdr:col>6</xdr:col>
      <xdr:colOff>811529</xdr:colOff>
      <xdr:row>77</xdr:row>
      <xdr:rowOff>188594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3168014</xdr:colOff>
      <xdr:row>78</xdr:row>
      <xdr:rowOff>373380</xdr:rowOff>
    </xdr:from>
    <xdr:to>
      <xdr:col>6</xdr:col>
      <xdr:colOff>828374</xdr:colOff>
      <xdr:row>95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2480308</xdr:colOff>
      <xdr:row>79</xdr:row>
      <xdr:rowOff>34279</xdr:rowOff>
    </xdr:from>
    <xdr:to>
      <xdr:col>13</xdr:col>
      <xdr:colOff>266699</xdr:colOff>
      <xdr:row>95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3167062</xdr:colOff>
      <xdr:row>97</xdr:row>
      <xdr:rowOff>9526</xdr:rowOff>
    </xdr:from>
    <xdr:to>
      <xdr:col>6</xdr:col>
      <xdr:colOff>833436</xdr:colOff>
      <xdr:row>118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2400300</xdr:colOff>
      <xdr:row>97</xdr:row>
      <xdr:rowOff>19050</xdr:rowOff>
    </xdr:from>
    <xdr:to>
      <xdr:col>13</xdr:col>
      <xdr:colOff>219074</xdr:colOff>
      <xdr:row>118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1</xdr:col>
      <xdr:colOff>166687</xdr:colOff>
      <xdr:row>0</xdr:row>
      <xdr:rowOff>357188</xdr:rowOff>
    </xdr:from>
    <xdr:to>
      <xdr:col>9</xdr:col>
      <xdr:colOff>833437</xdr:colOff>
      <xdr:row>58</xdr:row>
      <xdr:rowOff>327164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890A257F-22FD-CFEE-DB3E-F6A27CEF2B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62000" y="357188"/>
          <a:ext cx="21978937" cy="2006772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816"/>
  <sheetViews>
    <sheetView showGridLines="0" tabSelected="1" zoomScale="40" zoomScaleNormal="40" zoomScaleSheetLayoutView="40" workbookViewId="0">
      <selection activeCell="Q11" sqref="Q11"/>
    </sheetView>
  </sheetViews>
  <sheetFormatPr defaultRowHeight="11.25"/>
  <cols>
    <col min="1" max="1" width="8.85546875" style="22"/>
    <col min="2" max="2" width="48.28515625" style="22" customWidth="1"/>
    <col min="3" max="7" width="45.7109375" style="22" customWidth="1"/>
    <col min="8" max="8" width="22.5703125" style="22" customWidth="1"/>
    <col min="9" max="10" width="20.28515625" style="22" customWidth="1"/>
    <col min="11" max="11" width="68" style="22" customWidth="1"/>
    <col min="12" max="12" width="23.42578125" style="22" customWidth="1"/>
    <col min="13" max="13" width="24.85546875" style="22" customWidth="1"/>
    <col min="14" max="14" width="25.28515625" style="22" customWidth="1"/>
    <col min="15" max="15" width="24.85546875" style="91" customWidth="1"/>
    <col min="16" max="16" width="23.42578125" style="22" customWidth="1"/>
    <col min="17" max="17" width="21.5703125" style="22" customWidth="1"/>
    <col min="18" max="18" width="20.7109375" style="22" customWidth="1"/>
    <col min="19" max="26" width="8.85546875" style="22"/>
    <col min="27" max="27" width="0.85546875" style="22" customWidth="1"/>
    <col min="28" max="31" width="8.85546875" style="22"/>
    <col min="32" max="32" width="95.140625" style="22" customWidth="1"/>
    <col min="33" max="33" width="16.5703125" style="22" bestFit="1" customWidth="1"/>
    <col min="34" max="34" width="16.28515625" style="22" bestFit="1" customWidth="1"/>
    <col min="35" max="35" width="25.5703125" style="22" bestFit="1" customWidth="1"/>
    <col min="36" max="36" width="25.140625" style="22" bestFit="1" customWidth="1"/>
    <col min="37" max="38" width="8.85546875" style="22"/>
    <col min="39" max="39" width="101" style="22" customWidth="1"/>
    <col min="40" max="40" width="16.5703125" style="22" bestFit="1" customWidth="1"/>
    <col min="41" max="41" width="16.28515625" style="22" bestFit="1" customWidth="1"/>
    <col min="42" max="42" width="25.5703125" style="22" bestFit="1" customWidth="1"/>
    <col min="43" max="43" width="25.140625" style="22" bestFit="1" customWidth="1"/>
    <col min="44" max="251" width="8.85546875" style="22"/>
    <col min="252" max="252" width="74.7109375" style="22" customWidth="1"/>
    <col min="253" max="253" width="16.7109375" style="22" customWidth="1"/>
    <col min="254" max="254" width="16.28515625" style="22" customWidth="1"/>
    <col min="255" max="255" width="20.7109375" style="22" customWidth="1"/>
    <col min="256" max="256" width="26.5703125" style="22" customWidth="1"/>
    <col min="257" max="257" width="13.7109375" style="22" customWidth="1"/>
    <col min="258" max="258" width="22.5703125" style="22" customWidth="1"/>
    <col min="259" max="260" width="20.28515625" style="22" customWidth="1"/>
    <col min="261" max="261" width="21.7109375" style="22" customWidth="1"/>
    <col min="262" max="262" width="20.28515625" style="22" customWidth="1"/>
    <col min="263" max="263" width="15.140625" style="22" customWidth="1"/>
    <col min="264" max="264" width="21.85546875" style="22" customWidth="1"/>
    <col min="265" max="265" width="23.42578125" style="22" customWidth="1"/>
    <col min="266" max="266" width="1.28515625" style="22" customWidth="1"/>
    <col min="267" max="277" width="8.85546875" style="22"/>
    <col min="278" max="278" width="0.85546875" style="22" customWidth="1"/>
    <col min="279" max="507" width="8.85546875" style="22"/>
    <col min="508" max="508" width="74.7109375" style="22" customWidth="1"/>
    <col min="509" max="509" width="16.7109375" style="22" customWidth="1"/>
    <col min="510" max="510" width="16.28515625" style="22" customWidth="1"/>
    <col min="511" max="511" width="20.7109375" style="22" customWidth="1"/>
    <col min="512" max="512" width="26.5703125" style="22" customWidth="1"/>
    <col min="513" max="513" width="13.7109375" style="22" customWidth="1"/>
    <col min="514" max="514" width="22.5703125" style="22" customWidth="1"/>
    <col min="515" max="516" width="20.28515625" style="22" customWidth="1"/>
    <col min="517" max="517" width="21.7109375" style="22" customWidth="1"/>
    <col min="518" max="518" width="20.28515625" style="22" customWidth="1"/>
    <col min="519" max="519" width="15.140625" style="22" customWidth="1"/>
    <col min="520" max="520" width="21.85546875" style="22" customWidth="1"/>
    <col min="521" max="521" width="23.42578125" style="22" customWidth="1"/>
    <col min="522" max="522" width="1.28515625" style="22" customWidth="1"/>
    <col min="523" max="533" width="8.85546875" style="22"/>
    <col min="534" max="534" width="0.85546875" style="22" customWidth="1"/>
    <col min="535" max="763" width="8.85546875" style="22"/>
    <col min="764" max="764" width="74.7109375" style="22" customWidth="1"/>
    <col min="765" max="765" width="16.7109375" style="22" customWidth="1"/>
    <col min="766" max="766" width="16.28515625" style="22" customWidth="1"/>
    <col min="767" max="767" width="20.7109375" style="22" customWidth="1"/>
    <col min="768" max="768" width="26.5703125" style="22" customWidth="1"/>
    <col min="769" max="769" width="13.7109375" style="22" customWidth="1"/>
    <col min="770" max="770" width="22.5703125" style="22" customWidth="1"/>
    <col min="771" max="772" width="20.28515625" style="22" customWidth="1"/>
    <col min="773" max="773" width="21.7109375" style="22" customWidth="1"/>
    <col min="774" max="774" width="20.28515625" style="22" customWidth="1"/>
    <col min="775" max="775" width="15.140625" style="22" customWidth="1"/>
    <col min="776" max="776" width="21.85546875" style="22" customWidth="1"/>
    <col min="777" max="777" width="23.42578125" style="22" customWidth="1"/>
    <col min="778" max="778" width="1.28515625" style="22" customWidth="1"/>
    <col min="779" max="789" width="8.85546875" style="22"/>
    <col min="790" max="790" width="0.85546875" style="22" customWidth="1"/>
    <col min="791" max="1019" width="8.85546875" style="22"/>
    <col min="1020" max="1020" width="74.7109375" style="22" customWidth="1"/>
    <col min="1021" max="1021" width="16.7109375" style="22" customWidth="1"/>
    <col min="1022" max="1022" width="16.28515625" style="22" customWidth="1"/>
    <col min="1023" max="1023" width="20.7109375" style="22" customWidth="1"/>
    <col min="1024" max="1024" width="26.5703125" style="22" customWidth="1"/>
    <col min="1025" max="1025" width="13.7109375" style="22" customWidth="1"/>
    <col min="1026" max="1026" width="22.5703125" style="22" customWidth="1"/>
    <col min="1027" max="1028" width="20.28515625" style="22" customWidth="1"/>
    <col min="1029" max="1029" width="21.7109375" style="22" customWidth="1"/>
    <col min="1030" max="1030" width="20.28515625" style="22" customWidth="1"/>
    <col min="1031" max="1031" width="15.140625" style="22" customWidth="1"/>
    <col min="1032" max="1032" width="21.85546875" style="22" customWidth="1"/>
    <col min="1033" max="1033" width="23.42578125" style="22" customWidth="1"/>
    <col min="1034" max="1034" width="1.28515625" style="22" customWidth="1"/>
    <col min="1035" max="1045" width="8.85546875" style="22"/>
    <col min="1046" max="1046" width="0.85546875" style="22" customWidth="1"/>
    <col min="1047" max="1275" width="8.85546875" style="22"/>
    <col min="1276" max="1276" width="74.7109375" style="22" customWidth="1"/>
    <col min="1277" max="1277" width="16.7109375" style="22" customWidth="1"/>
    <col min="1278" max="1278" width="16.28515625" style="22" customWidth="1"/>
    <col min="1279" max="1279" width="20.7109375" style="22" customWidth="1"/>
    <col min="1280" max="1280" width="26.5703125" style="22" customWidth="1"/>
    <col min="1281" max="1281" width="13.7109375" style="22" customWidth="1"/>
    <col min="1282" max="1282" width="22.5703125" style="22" customWidth="1"/>
    <col min="1283" max="1284" width="20.28515625" style="22" customWidth="1"/>
    <col min="1285" max="1285" width="21.7109375" style="22" customWidth="1"/>
    <col min="1286" max="1286" width="20.28515625" style="22" customWidth="1"/>
    <col min="1287" max="1287" width="15.140625" style="22" customWidth="1"/>
    <col min="1288" max="1288" width="21.85546875" style="22" customWidth="1"/>
    <col min="1289" max="1289" width="23.42578125" style="22" customWidth="1"/>
    <col min="1290" max="1290" width="1.28515625" style="22" customWidth="1"/>
    <col min="1291" max="1301" width="8.85546875" style="22"/>
    <col min="1302" max="1302" width="0.85546875" style="22" customWidth="1"/>
    <col min="1303" max="1531" width="8.85546875" style="22"/>
    <col min="1532" max="1532" width="74.7109375" style="22" customWidth="1"/>
    <col min="1533" max="1533" width="16.7109375" style="22" customWidth="1"/>
    <col min="1534" max="1534" width="16.28515625" style="22" customWidth="1"/>
    <col min="1535" max="1535" width="20.7109375" style="22" customWidth="1"/>
    <col min="1536" max="1536" width="26.5703125" style="22" customWidth="1"/>
    <col min="1537" max="1537" width="13.7109375" style="22" customWidth="1"/>
    <col min="1538" max="1538" width="22.5703125" style="22" customWidth="1"/>
    <col min="1539" max="1540" width="20.28515625" style="22" customWidth="1"/>
    <col min="1541" max="1541" width="21.7109375" style="22" customWidth="1"/>
    <col min="1542" max="1542" width="20.28515625" style="22" customWidth="1"/>
    <col min="1543" max="1543" width="15.140625" style="22" customWidth="1"/>
    <col min="1544" max="1544" width="21.85546875" style="22" customWidth="1"/>
    <col min="1545" max="1545" width="23.42578125" style="22" customWidth="1"/>
    <col min="1546" max="1546" width="1.28515625" style="22" customWidth="1"/>
    <col min="1547" max="1557" width="8.85546875" style="22"/>
    <col min="1558" max="1558" width="0.85546875" style="22" customWidth="1"/>
    <col min="1559" max="1787" width="8.85546875" style="22"/>
    <col min="1788" max="1788" width="74.7109375" style="22" customWidth="1"/>
    <col min="1789" max="1789" width="16.7109375" style="22" customWidth="1"/>
    <col min="1790" max="1790" width="16.28515625" style="22" customWidth="1"/>
    <col min="1791" max="1791" width="20.7109375" style="22" customWidth="1"/>
    <col min="1792" max="1792" width="26.5703125" style="22" customWidth="1"/>
    <col min="1793" max="1793" width="13.7109375" style="22" customWidth="1"/>
    <col min="1794" max="1794" width="22.5703125" style="22" customWidth="1"/>
    <col min="1795" max="1796" width="20.28515625" style="22" customWidth="1"/>
    <col min="1797" max="1797" width="21.7109375" style="22" customWidth="1"/>
    <col min="1798" max="1798" width="20.28515625" style="22" customWidth="1"/>
    <col min="1799" max="1799" width="15.140625" style="22" customWidth="1"/>
    <col min="1800" max="1800" width="21.85546875" style="22" customWidth="1"/>
    <col min="1801" max="1801" width="23.42578125" style="22" customWidth="1"/>
    <col min="1802" max="1802" width="1.28515625" style="22" customWidth="1"/>
    <col min="1803" max="1813" width="8.85546875" style="22"/>
    <col min="1814" max="1814" width="0.85546875" style="22" customWidth="1"/>
    <col min="1815" max="2043" width="8.85546875" style="22"/>
    <col min="2044" max="2044" width="74.7109375" style="22" customWidth="1"/>
    <col min="2045" max="2045" width="16.7109375" style="22" customWidth="1"/>
    <col min="2046" max="2046" width="16.28515625" style="22" customWidth="1"/>
    <col min="2047" max="2047" width="20.7109375" style="22" customWidth="1"/>
    <col min="2048" max="2048" width="26.5703125" style="22" customWidth="1"/>
    <col min="2049" max="2049" width="13.7109375" style="22" customWidth="1"/>
    <col min="2050" max="2050" width="22.5703125" style="22" customWidth="1"/>
    <col min="2051" max="2052" width="20.28515625" style="22" customWidth="1"/>
    <col min="2053" max="2053" width="21.7109375" style="22" customWidth="1"/>
    <col min="2054" max="2054" width="20.28515625" style="22" customWidth="1"/>
    <col min="2055" max="2055" width="15.140625" style="22" customWidth="1"/>
    <col min="2056" max="2056" width="21.85546875" style="22" customWidth="1"/>
    <col min="2057" max="2057" width="23.42578125" style="22" customWidth="1"/>
    <col min="2058" max="2058" width="1.28515625" style="22" customWidth="1"/>
    <col min="2059" max="2069" width="8.85546875" style="22"/>
    <col min="2070" max="2070" width="0.85546875" style="22" customWidth="1"/>
    <col min="2071" max="2299" width="8.85546875" style="22"/>
    <col min="2300" max="2300" width="74.7109375" style="22" customWidth="1"/>
    <col min="2301" max="2301" width="16.7109375" style="22" customWidth="1"/>
    <col min="2302" max="2302" width="16.28515625" style="22" customWidth="1"/>
    <col min="2303" max="2303" width="20.7109375" style="22" customWidth="1"/>
    <col min="2304" max="2304" width="26.5703125" style="22" customWidth="1"/>
    <col min="2305" max="2305" width="13.7109375" style="22" customWidth="1"/>
    <col min="2306" max="2306" width="22.5703125" style="22" customWidth="1"/>
    <col min="2307" max="2308" width="20.28515625" style="22" customWidth="1"/>
    <col min="2309" max="2309" width="21.7109375" style="22" customWidth="1"/>
    <col min="2310" max="2310" width="20.28515625" style="22" customWidth="1"/>
    <col min="2311" max="2311" width="15.140625" style="22" customWidth="1"/>
    <col min="2312" max="2312" width="21.85546875" style="22" customWidth="1"/>
    <col min="2313" max="2313" width="23.42578125" style="22" customWidth="1"/>
    <col min="2314" max="2314" width="1.28515625" style="22" customWidth="1"/>
    <col min="2315" max="2325" width="8.85546875" style="22"/>
    <col min="2326" max="2326" width="0.85546875" style="22" customWidth="1"/>
    <col min="2327" max="2555" width="8.85546875" style="22"/>
    <col min="2556" max="2556" width="74.7109375" style="22" customWidth="1"/>
    <col min="2557" max="2557" width="16.7109375" style="22" customWidth="1"/>
    <col min="2558" max="2558" width="16.28515625" style="22" customWidth="1"/>
    <col min="2559" max="2559" width="20.7109375" style="22" customWidth="1"/>
    <col min="2560" max="2560" width="26.5703125" style="22" customWidth="1"/>
    <col min="2561" max="2561" width="13.7109375" style="22" customWidth="1"/>
    <col min="2562" max="2562" width="22.5703125" style="22" customWidth="1"/>
    <col min="2563" max="2564" width="20.28515625" style="22" customWidth="1"/>
    <col min="2565" max="2565" width="21.7109375" style="22" customWidth="1"/>
    <col min="2566" max="2566" width="20.28515625" style="22" customWidth="1"/>
    <col min="2567" max="2567" width="15.140625" style="22" customWidth="1"/>
    <col min="2568" max="2568" width="21.85546875" style="22" customWidth="1"/>
    <col min="2569" max="2569" width="23.42578125" style="22" customWidth="1"/>
    <col min="2570" max="2570" width="1.28515625" style="22" customWidth="1"/>
    <col min="2571" max="2581" width="8.85546875" style="22"/>
    <col min="2582" max="2582" width="0.85546875" style="22" customWidth="1"/>
    <col min="2583" max="2811" width="8.85546875" style="22"/>
    <col min="2812" max="2812" width="74.7109375" style="22" customWidth="1"/>
    <col min="2813" max="2813" width="16.7109375" style="22" customWidth="1"/>
    <col min="2814" max="2814" width="16.28515625" style="22" customWidth="1"/>
    <col min="2815" max="2815" width="20.7109375" style="22" customWidth="1"/>
    <col min="2816" max="2816" width="26.5703125" style="22" customWidth="1"/>
    <col min="2817" max="2817" width="13.7109375" style="22" customWidth="1"/>
    <col min="2818" max="2818" width="22.5703125" style="22" customWidth="1"/>
    <col min="2819" max="2820" width="20.28515625" style="22" customWidth="1"/>
    <col min="2821" max="2821" width="21.7109375" style="22" customWidth="1"/>
    <col min="2822" max="2822" width="20.28515625" style="22" customWidth="1"/>
    <col min="2823" max="2823" width="15.140625" style="22" customWidth="1"/>
    <col min="2824" max="2824" width="21.85546875" style="22" customWidth="1"/>
    <col min="2825" max="2825" width="23.42578125" style="22" customWidth="1"/>
    <col min="2826" max="2826" width="1.28515625" style="22" customWidth="1"/>
    <col min="2827" max="2837" width="8.85546875" style="22"/>
    <col min="2838" max="2838" width="0.85546875" style="22" customWidth="1"/>
    <col min="2839" max="3067" width="8.85546875" style="22"/>
    <col min="3068" max="3068" width="74.7109375" style="22" customWidth="1"/>
    <col min="3069" max="3069" width="16.7109375" style="22" customWidth="1"/>
    <col min="3070" max="3070" width="16.28515625" style="22" customWidth="1"/>
    <col min="3071" max="3071" width="20.7109375" style="22" customWidth="1"/>
    <col min="3072" max="3072" width="26.5703125" style="22" customWidth="1"/>
    <col min="3073" max="3073" width="13.7109375" style="22" customWidth="1"/>
    <col min="3074" max="3074" width="22.5703125" style="22" customWidth="1"/>
    <col min="3075" max="3076" width="20.28515625" style="22" customWidth="1"/>
    <col min="3077" max="3077" width="21.7109375" style="22" customWidth="1"/>
    <col min="3078" max="3078" width="20.28515625" style="22" customWidth="1"/>
    <col min="3079" max="3079" width="15.140625" style="22" customWidth="1"/>
    <col min="3080" max="3080" width="21.85546875" style="22" customWidth="1"/>
    <col min="3081" max="3081" width="23.42578125" style="22" customWidth="1"/>
    <col min="3082" max="3082" width="1.28515625" style="22" customWidth="1"/>
    <col min="3083" max="3093" width="8.85546875" style="22"/>
    <col min="3094" max="3094" width="0.85546875" style="22" customWidth="1"/>
    <col min="3095" max="3323" width="8.85546875" style="22"/>
    <col min="3324" max="3324" width="74.7109375" style="22" customWidth="1"/>
    <col min="3325" max="3325" width="16.7109375" style="22" customWidth="1"/>
    <col min="3326" max="3326" width="16.28515625" style="22" customWidth="1"/>
    <col min="3327" max="3327" width="20.7109375" style="22" customWidth="1"/>
    <col min="3328" max="3328" width="26.5703125" style="22" customWidth="1"/>
    <col min="3329" max="3329" width="13.7109375" style="22" customWidth="1"/>
    <col min="3330" max="3330" width="22.5703125" style="22" customWidth="1"/>
    <col min="3331" max="3332" width="20.28515625" style="22" customWidth="1"/>
    <col min="3333" max="3333" width="21.7109375" style="22" customWidth="1"/>
    <col min="3334" max="3334" width="20.28515625" style="22" customWidth="1"/>
    <col min="3335" max="3335" width="15.140625" style="22" customWidth="1"/>
    <col min="3336" max="3336" width="21.85546875" style="22" customWidth="1"/>
    <col min="3337" max="3337" width="23.42578125" style="22" customWidth="1"/>
    <col min="3338" max="3338" width="1.28515625" style="22" customWidth="1"/>
    <col min="3339" max="3349" width="8.85546875" style="22"/>
    <col min="3350" max="3350" width="0.85546875" style="22" customWidth="1"/>
    <col min="3351" max="3579" width="8.85546875" style="22"/>
    <col min="3580" max="3580" width="74.7109375" style="22" customWidth="1"/>
    <col min="3581" max="3581" width="16.7109375" style="22" customWidth="1"/>
    <col min="3582" max="3582" width="16.28515625" style="22" customWidth="1"/>
    <col min="3583" max="3583" width="20.7109375" style="22" customWidth="1"/>
    <col min="3584" max="3584" width="26.5703125" style="22" customWidth="1"/>
    <col min="3585" max="3585" width="13.7109375" style="22" customWidth="1"/>
    <col min="3586" max="3586" width="22.5703125" style="22" customWidth="1"/>
    <col min="3587" max="3588" width="20.28515625" style="22" customWidth="1"/>
    <col min="3589" max="3589" width="21.7109375" style="22" customWidth="1"/>
    <col min="3590" max="3590" width="20.28515625" style="22" customWidth="1"/>
    <col min="3591" max="3591" width="15.140625" style="22" customWidth="1"/>
    <col min="3592" max="3592" width="21.85546875" style="22" customWidth="1"/>
    <col min="3593" max="3593" width="23.42578125" style="22" customWidth="1"/>
    <col min="3594" max="3594" width="1.28515625" style="22" customWidth="1"/>
    <col min="3595" max="3605" width="8.85546875" style="22"/>
    <col min="3606" max="3606" width="0.85546875" style="22" customWidth="1"/>
    <col min="3607" max="3835" width="8.85546875" style="22"/>
    <col min="3836" max="3836" width="74.7109375" style="22" customWidth="1"/>
    <col min="3837" max="3837" width="16.7109375" style="22" customWidth="1"/>
    <col min="3838" max="3838" width="16.28515625" style="22" customWidth="1"/>
    <col min="3839" max="3839" width="20.7109375" style="22" customWidth="1"/>
    <col min="3840" max="3840" width="26.5703125" style="22" customWidth="1"/>
    <col min="3841" max="3841" width="13.7109375" style="22" customWidth="1"/>
    <col min="3842" max="3842" width="22.5703125" style="22" customWidth="1"/>
    <col min="3843" max="3844" width="20.28515625" style="22" customWidth="1"/>
    <col min="3845" max="3845" width="21.7109375" style="22" customWidth="1"/>
    <col min="3846" max="3846" width="20.28515625" style="22" customWidth="1"/>
    <col min="3847" max="3847" width="15.140625" style="22" customWidth="1"/>
    <col min="3848" max="3848" width="21.85546875" style="22" customWidth="1"/>
    <col min="3849" max="3849" width="23.42578125" style="22" customWidth="1"/>
    <col min="3850" max="3850" width="1.28515625" style="22" customWidth="1"/>
    <col min="3851" max="3861" width="8.85546875" style="22"/>
    <col min="3862" max="3862" width="0.85546875" style="22" customWidth="1"/>
    <col min="3863" max="4091" width="8.85546875" style="22"/>
    <col min="4092" max="4092" width="74.7109375" style="22" customWidth="1"/>
    <col min="4093" max="4093" width="16.7109375" style="22" customWidth="1"/>
    <col min="4094" max="4094" width="16.28515625" style="22" customWidth="1"/>
    <col min="4095" max="4095" width="20.7109375" style="22" customWidth="1"/>
    <col min="4096" max="4096" width="26.5703125" style="22" customWidth="1"/>
    <col min="4097" max="4097" width="13.7109375" style="22" customWidth="1"/>
    <col min="4098" max="4098" width="22.5703125" style="22" customWidth="1"/>
    <col min="4099" max="4100" width="20.28515625" style="22" customWidth="1"/>
    <col min="4101" max="4101" width="21.7109375" style="22" customWidth="1"/>
    <col min="4102" max="4102" width="20.28515625" style="22" customWidth="1"/>
    <col min="4103" max="4103" width="15.140625" style="22" customWidth="1"/>
    <col min="4104" max="4104" width="21.85546875" style="22" customWidth="1"/>
    <col min="4105" max="4105" width="23.42578125" style="22" customWidth="1"/>
    <col min="4106" max="4106" width="1.28515625" style="22" customWidth="1"/>
    <col min="4107" max="4117" width="8.85546875" style="22"/>
    <col min="4118" max="4118" width="0.85546875" style="22" customWidth="1"/>
    <col min="4119" max="4347" width="8.85546875" style="22"/>
    <col min="4348" max="4348" width="74.7109375" style="22" customWidth="1"/>
    <col min="4349" max="4349" width="16.7109375" style="22" customWidth="1"/>
    <col min="4350" max="4350" width="16.28515625" style="22" customWidth="1"/>
    <col min="4351" max="4351" width="20.7109375" style="22" customWidth="1"/>
    <col min="4352" max="4352" width="26.5703125" style="22" customWidth="1"/>
    <col min="4353" max="4353" width="13.7109375" style="22" customWidth="1"/>
    <col min="4354" max="4354" width="22.5703125" style="22" customWidth="1"/>
    <col min="4355" max="4356" width="20.28515625" style="22" customWidth="1"/>
    <col min="4357" max="4357" width="21.7109375" style="22" customWidth="1"/>
    <col min="4358" max="4358" width="20.28515625" style="22" customWidth="1"/>
    <col min="4359" max="4359" width="15.140625" style="22" customWidth="1"/>
    <col min="4360" max="4360" width="21.85546875" style="22" customWidth="1"/>
    <col min="4361" max="4361" width="23.42578125" style="22" customWidth="1"/>
    <col min="4362" max="4362" width="1.28515625" style="22" customWidth="1"/>
    <col min="4363" max="4373" width="8.85546875" style="22"/>
    <col min="4374" max="4374" width="0.85546875" style="22" customWidth="1"/>
    <col min="4375" max="4603" width="8.85546875" style="22"/>
    <col min="4604" max="4604" width="74.7109375" style="22" customWidth="1"/>
    <col min="4605" max="4605" width="16.7109375" style="22" customWidth="1"/>
    <col min="4606" max="4606" width="16.28515625" style="22" customWidth="1"/>
    <col min="4607" max="4607" width="20.7109375" style="22" customWidth="1"/>
    <col min="4608" max="4608" width="26.5703125" style="22" customWidth="1"/>
    <col min="4609" max="4609" width="13.7109375" style="22" customWidth="1"/>
    <col min="4610" max="4610" width="22.5703125" style="22" customWidth="1"/>
    <col min="4611" max="4612" width="20.28515625" style="22" customWidth="1"/>
    <col min="4613" max="4613" width="21.7109375" style="22" customWidth="1"/>
    <col min="4614" max="4614" width="20.28515625" style="22" customWidth="1"/>
    <col min="4615" max="4615" width="15.140625" style="22" customWidth="1"/>
    <col min="4616" max="4616" width="21.85546875" style="22" customWidth="1"/>
    <col min="4617" max="4617" width="23.42578125" style="22" customWidth="1"/>
    <col min="4618" max="4618" width="1.28515625" style="22" customWidth="1"/>
    <col min="4619" max="4629" width="8.85546875" style="22"/>
    <col min="4630" max="4630" width="0.85546875" style="22" customWidth="1"/>
    <col min="4631" max="4859" width="8.85546875" style="22"/>
    <col min="4860" max="4860" width="74.7109375" style="22" customWidth="1"/>
    <col min="4861" max="4861" width="16.7109375" style="22" customWidth="1"/>
    <col min="4862" max="4862" width="16.28515625" style="22" customWidth="1"/>
    <col min="4863" max="4863" width="20.7109375" style="22" customWidth="1"/>
    <col min="4864" max="4864" width="26.5703125" style="22" customWidth="1"/>
    <col min="4865" max="4865" width="13.7109375" style="22" customWidth="1"/>
    <col min="4866" max="4866" width="22.5703125" style="22" customWidth="1"/>
    <col min="4867" max="4868" width="20.28515625" style="22" customWidth="1"/>
    <col min="4869" max="4869" width="21.7109375" style="22" customWidth="1"/>
    <col min="4870" max="4870" width="20.28515625" style="22" customWidth="1"/>
    <col min="4871" max="4871" width="15.140625" style="22" customWidth="1"/>
    <col min="4872" max="4872" width="21.85546875" style="22" customWidth="1"/>
    <col min="4873" max="4873" width="23.42578125" style="22" customWidth="1"/>
    <col min="4874" max="4874" width="1.28515625" style="22" customWidth="1"/>
    <col min="4875" max="4885" width="8.85546875" style="22"/>
    <col min="4886" max="4886" width="0.85546875" style="22" customWidth="1"/>
    <col min="4887" max="5115" width="8.85546875" style="22"/>
    <col min="5116" max="5116" width="74.7109375" style="22" customWidth="1"/>
    <col min="5117" max="5117" width="16.7109375" style="22" customWidth="1"/>
    <col min="5118" max="5118" width="16.28515625" style="22" customWidth="1"/>
    <col min="5119" max="5119" width="20.7109375" style="22" customWidth="1"/>
    <col min="5120" max="5120" width="26.5703125" style="22" customWidth="1"/>
    <col min="5121" max="5121" width="13.7109375" style="22" customWidth="1"/>
    <col min="5122" max="5122" width="22.5703125" style="22" customWidth="1"/>
    <col min="5123" max="5124" width="20.28515625" style="22" customWidth="1"/>
    <col min="5125" max="5125" width="21.7109375" style="22" customWidth="1"/>
    <col min="5126" max="5126" width="20.28515625" style="22" customWidth="1"/>
    <col min="5127" max="5127" width="15.140625" style="22" customWidth="1"/>
    <col min="5128" max="5128" width="21.85546875" style="22" customWidth="1"/>
    <col min="5129" max="5129" width="23.42578125" style="22" customWidth="1"/>
    <col min="5130" max="5130" width="1.28515625" style="22" customWidth="1"/>
    <col min="5131" max="5141" width="8.85546875" style="22"/>
    <col min="5142" max="5142" width="0.85546875" style="22" customWidth="1"/>
    <col min="5143" max="5371" width="8.85546875" style="22"/>
    <col min="5372" max="5372" width="74.7109375" style="22" customWidth="1"/>
    <col min="5373" max="5373" width="16.7109375" style="22" customWidth="1"/>
    <col min="5374" max="5374" width="16.28515625" style="22" customWidth="1"/>
    <col min="5375" max="5375" width="20.7109375" style="22" customWidth="1"/>
    <col min="5376" max="5376" width="26.5703125" style="22" customWidth="1"/>
    <col min="5377" max="5377" width="13.7109375" style="22" customWidth="1"/>
    <col min="5378" max="5378" width="22.5703125" style="22" customWidth="1"/>
    <col min="5379" max="5380" width="20.28515625" style="22" customWidth="1"/>
    <col min="5381" max="5381" width="21.7109375" style="22" customWidth="1"/>
    <col min="5382" max="5382" width="20.28515625" style="22" customWidth="1"/>
    <col min="5383" max="5383" width="15.140625" style="22" customWidth="1"/>
    <col min="5384" max="5384" width="21.85546875" style="22" customWidth="1"/>
    <col min="5385" max="5385" width="23.42578125" style="22" customWidth="1"/>
    <col min="5386" max="5386" width="1.28515625" style="22" customWidth="1"/>
    <col min="5387" max="5397" width="8.85546875" style="22"/>
    <col min="5398" max="5398" width="0.85546875" style="22" customWidth="1"/>
    <col min="5399" max="5627" width="8.85546875" style="22"/>
    <col min="5628" max="5628" width="74.7109375" style="22" customWidth="1"/>
    <col min="5629" max="5629" width="16.7109375" style="22" customWidth="1"/>
    <col min="5630" max="5630" width="16.28515625" style="22" customWidth="1"/>
    <col min="5631" max="5631" width="20.7109375" style="22" customWidth="1"/>
    <col min="5632" max="5632" width="26.5703125" style="22" customWidth="1"/>
    <col min="5633" max="5633" width="13.7109375" style="22" customWidth="1"/>
    <col min="5634" max="5634" width="22.5703125" style="22" customWidth="1"/>
    <col min="5635" max="5636" width="20.28515625" style="22" customWidth="1"/>
    <col min="5637" max="5637" width="21.7109375" style="22" customWidth="1"/>
    <col min="5638" max="5638" width="20.28515625" style="22" customWidth="1"/>
    <col min="5639" max="5639" width="15.140625" style="22" customWidth="1"/>
    <col min="5640" max="5640" width="21.85546875" style="22" customWidth="1"/>
    <col min="5641" max="5641" width="23.42578125" style="22" customWidth="1"/>
    <col min="5642" max="5642" width="1.28515625" style="22" customWidth="1"/>
    <col min="5643" max="5653" width="8.85546875" style="22"/>
    <col min="5654" max="5654" width="0.85546875" style="22" customWidth="1"/>
    <col min="5655" max="5883" width="8.85546875" style="22"/>
    <col min="5884" max="5884" width="74.7109375" style="22" customWidth="1"/>
    <col min="5885" max="5885" width="16.7109375" style="22" customWidth="1"/>
    <col min="5886" max="5886" width="16.28515625" style="22" customWidth="1"/>
    <col min="5887" max="5887" width="20.7109375" style="22" customWidth="1"/>
    <col min="5888" max="5888" width="26.5703125" style="22" customWidth="1"/>
    <col min="5889" max="5889" width="13.7109375" style="22" customWidth="1"/>
    <col min="5890" max="5890" width="22.5703125" style="22" customWidth="1"/>
    <col min="5891" max="5892" width="20.28515625" style="22" customWidth="1"/>
    <col min="5893" max="5893" width="21.7109375" style="22" customWidth="1"/>
    <col min="5894" max="5894" width="20.28515625" style="22" customWidth="1"/>
    <col min="5895" max="5895" width="15.140625" style="22" customWidth="1"/>
    <col min="5896" max="5896" width="21.85546875" style="22" customWidth="1"/>
    <col min="5897" max="5897" width="23.42578125" style="22" customWidth="1"/>
    <col min="5898" max="5898" width="1.28515625" style="22" customWidth="1"/>
    <col min="5899" max="5909" width="8.85546875" style="22"/>
    <col min="5910" max="5910" width="0.85546875" style="22" customWidth="1"/>
    <col min="5911" max="6139" width="8.85546875" style="22"/>
    <col min="6140" max="6140" width="74.7109375" style="22" customWidth="1"/>
    <col min="6141" max="6141" width="16.7109375" style="22" customWidth="1"/>
    <col min="6142" max="6142" width="16.28515625" style="22" customWidth="1"/>
    <col min="6143" max="6143" width="20.7109375" style="22" customWidth="1"/>
    <col min="6144" max="6144" width="26.5703125" style="22" customWidth="1"/>
    <col min="6145" max="6145" width="13.7109375" style="22" customWidth="1"/>
    <col min="6146" max="6146" width="22.5703125" style="22" customWidth="1"/>
    <col min="6147" max="6148" width="20.28515625" style="22" customWidth="1"/>
    <col min="6149" max="6149" width="21.7109375" style="22" customWidth="1"/>
    <col min="6150" max="6150" width="20.28515625" style="22" customWidth="1"/>
    <col min="6151" max="6151" width="15.140625" style="22" customWidth="1"/>
    <col min="6152" max="6152" width="21.85546875" style="22" customWidth="1"/>
    <col min="6153" max="6153" width="23.42578125" style="22" customWidth="1"/>
    <col min="6154" max="6154" width="1.28515625" style="22" customWidth="1"/>
    <col min="6155" max="6165" width="8.85546875" style="22"/>
    <col min="6166" max="6166" width="0.85546875" style="22" customWidth="1"/>
    <col min="6167" max="6395" width="8.85546875" style="22"/>
    <col min="6396" max="6396" width="74.7109375" style="22" customWidth="1"/>
    <col min="6397" max="6397" width="16.7109375" style="22" customWidth="1"/>
    <col min="6398" max="6398" width="16.28515625" style="22" customWidth="1"/>
    <col min="6399" max="6399" width="20.7109375" style="22" customWidth="1"/>
    <col min="6400" max="6400" width="26.5703125" style="22" customWidth="1"/>
    <col min="6401" max="6401" width="13.7109375" style="22" customWidth="1"/>
    <col min="6402" max="6402" width="22.5703125" style="22" customWidth="1"/>
    <col min="6403" max="6404" width="20.28515625" style="22" customWidth="1"/>
    <col min="6405" max="6405" width="21.7109375" style="22" customWidth="1"/>
    <col min="6406" max="6406" width="20.28515625" style="22" customWidth="1"/>
    <col min="6407" max="6407" width="15.140625" style="22" customWidth="1"/>
    <col min="6408" max="6408" width="21.85546875" style="22" customWidth="1"/>
    <col min="6409" max="6409" width="23.42578125" style="22" customWidth="1"/>
    <col min="6410" max="6410" width="1.28515625" style="22" customWidth="1"/>
    <col min="6411" max="6421" width="8.85546875" style="22"/>
    <col min="6422" max="6422" width="0.85546875" style="22" customWidth="1"/>
    <col min="6423" max="6651" width="8.85546875" style="22"/>
    <col min="6652" max="6652" width="74.7109375" style="22" customWidth="1"/>
    <col min="6653" max="6653" width="16.7109375" style="22" customWidth="1"/>
    <col min="6654" max="6654" width="16.28515625" style="22" customWidth="1"/>
    <col min="6655" max="6655" width="20.7109375" style="22" customWidth="1"/>
    <col min="6656" max="6656" width="26.5703125" style="22" customWidth="1"/>
    <col min="6657" max="6657" width="13.7109375" style="22" customWidth="1"/>
    <col min="6658" max="6658" width="22.5703125" style="22" customWidth="1"/>
    <col min="6659" max="6660" width="20.28515625" style="22" customWidth="1"/>
    <col min="6661" max="6661" width="21.7109375" style="22" customWidth="1"/>
    <col min="6662" max="6662" width="20.28515625" style="22" customWidth="1"/>
    <col min="6663" max="6663" width="15.140625" style="22" customWidth="1"/>
    <col min="6664" max="6664" width="21.85546875" style="22" customWidth="1"/>
    <col min="6665" max="6665" width="23.42578125" style="22" customWidth="1"/>
    <col min="6666" max="6666" width="1.28515625" style="22" customWidth="1"/>
    <col min="6667" max="6677" width="8.85546875" style="22"/>
    <col min="6678" max="6678" width="0.85546875" style="22" customWidth="1"/>
    <col min="6679" max="6907" width="8.85546875" style="22"/>
    <col min="6908" max="6908" width="74.7109375" style="22" customWidth="1"/>
    <col min="6909" max="6909" width="16.7109375" style="22" customWidth="1"/>
    <col min="6910" max="6910" width="16.28515625" style="22" customWidth="1"/>
    <col min="6911" max="6911" width="20.7109375" style="22" customWidth="1"/>
    <col min="6912" max="6912" width="26.5703125" style="22" customWidth="1"/>
    <col min="6913" max="6913" width="13.7109375" style="22" customWidth="1"/>
    <col min="6914" max="6914" width="22.5703125" style="22" customWidth="1"/>
    <col min="6915" max="6916" width="20.28515625" style="22" customWidth="1"/>
    <col min="6917" max="6917" width="21.7109375" style="22" customWidth="1"/>
    <col min="6918" max="6918" width="20.28515625" style="22" customWidth="1"/>
    <col min="6919" max="6919" width="15.140625" style="22" customWidth="1"/>
    <col min="6920" max="6920" width="21.85546875" style="22" customWidth="1"/>
    <col min="6921" max="6921" width="23.42578125" style="22" customWidth="1"/>
    <col min="6922" max="6922" width="1.28515625" style="22" customWidth="1"/>
    <col min="6923" max="6933" width="8.85546875" style="22"/>
    <col min="6934" max="6934" width="0.85546875" style="22" customWidth="1"/>
    <col min="6935" max="7163" width="8.85546875" style="22"/>
    <col min="7164" max="7164" width="74.7109375" style="22" customWidth="1"/>
    <col min="7165" max="7165" width="16.7109375" style="22" customWidth="1"/>
    <col min="7166" max="7166" width="16.28515625" style="22" customWidth="1"/>
    <col min="7167" max="7167" width="20.7109375" style="22" customWidth="1"/>
    <col min="7168" max="7168" width="26.5703125" style="22" customWidth="1"/>
    <col min="7169" max="7169" width="13.7109375" style="22" customWidth="1"/>
    <col min="7170" max="7170" width="22.5703125" style="22" customWidth="1"/>
    <col min="7171" max="7172" width="20.28515625" style="22" customWidth="1"/>
    <col min="7173" max="7173" width="21.7109375" style="22" customWidth="1"/>
    <col min="7174" max="7174" width="20.28515625" style="22" customWidth="1"/>
    <col min="7175" max="7175" width="15.140625" style="22" customWidth="1"/>
    <col min="7176" max="7176" width="21.85546875" style="22" customWidth="1"/>
    <col min="7177" max="7177" width="23.42578125" style="22" customWidth="1"/>
    <col min="7178" max="7178" width="1.28515625" style="22" customWidth="1"/>
    <col min="7179" max="7189" width="8.85546875" style="22"/>
    <col min="7190" max="7190" width="0.85546875" style="22" customWidth="1"/>
    <col min="7191" max="7419" width="8.85546875" style="22"/>
    <col min="7420" max="7420" width="74.7109375" style="22" customWidth="1"/>
    <col min="7421" max="7421" width="16.7109375" style="22" customWidth="1"/>
    <col min="7422" max="7422" width="16.28515625" style="22" customWidth="1"/>
    <col min="7423" max="7423" width="20.7109375" style="22" customWidth="1"/>
    <col min="7424" max="7424" width="26.5703125" style="22" customWidth="1"/>
    <col min="7425" max="7425" width="13.7109375" style="22" customWidth="1"/>
    <col min="7426" max="7426" width="22.5703125" style="22" customWidth="1"/>
    <col min="7427" max="7428" width="20.28515625" style="22" customWidth="1"/>
    <col min="7429" max="7429" width="21.7109375" style="22" customWidth="1"/>
    <col min="7430" max="7430" width="20.28515625" style="22" customWidth="1"/>
    <col min="7431" max="7431" width="15.140625" style="22" customWidth="1"/>
    <col min="7432" max="7432" width="21.85546875" style="22" customWidth="1"/>
    <col min="7433" max="7433" width="23.42578125" style="22" customWidth="1"/>
    <col min="7434" max="7434" width="1.28515625" style="22" customWidth="1"/>
    <col min="7435" max="7445" width="8.85546875" style="22"/>
    <col min="7446" max="7446" width="0.85546875" style="22" customWidth="1"/>
    <col min="7447" max="7675" width="8.85546875" style="22"/>
    <col min="7676" max="7676" width="74.7109375" style="22" customWidth="1"/>
    <col min="7677" max="7677" width="16.7109375" style="22" customWidth="1"/>
    <col min="7678" max="7678" width="16.28515625" style="22" customWidth="1"/>
    <col min="7679" max="7679" width="20.7109375" style="22" customWidth="1"/>
    <col min="7680" max="7680" width="26.5703125" style="22" customWidth="1"/>
    <col min="7681" max="7681" width="13.7109375" style="22" customWidth="1"/>
    <col min="7682" max="7682" width="22.5703125" style="22" customWidth="1"/>
    <col min="7683" max="7684" width="20.28515625" style="22" customWidth="1"/>
    <col min="7685" max="7685" width="21.7109375" style="22" customWidth="1"/>
    <col min="7686" max="7686" width="20.28515625" style="22" customWidth="1"/>
    <col min="7687" max="7687" width="15.140625" style="22" customWidth="1"/>
    <col min="7688" max="7688" width="21.85546875" style="22" customWidth="1"/>
    <col min="7689" max="7689" width="23.42578125" style="22" customWidth="1"/>
    <col min="7690" max="7690" width="1.28515625" style="22" customWidth="1"/>
    <col min="7691" max="7701" width="8.85546875" style="22"/>
    <col min="7702" max="7702" width="0.85546875" style="22" customWidth="1"/>
    <col min="7703" max="7931" width="8.85546875" style="22"/>
    <col min="7932" max="7932" width="74.7109375" style="22" customWidth="1"/>
    <col min="7933" max="7933" width="16.7109375" style="22" customWidth="1"/>
    <col min="7934" max="7934" width="16.28515625" style="22" customWidth="1"/>
    <col min="7935" max="7935" width="20.7109375" style="22" customWidth="1"/>
    <col min="7936" max="7936" width="26.5703125" style="22" customWidth="1"/>
    <col min="7937" max="7937" width="13.7109375" style="22" customWidth="1"/>
    <col min="7938" max="7938" width="22.5703125" style="22" customWidth="1"/>
    <col min="7939" max="7940" width="20.28515625" style="22" customWidth="1"/>
    <col min="7941" max="7941" width="21.7109375" style="22" customWidth="1"/>
    <col min="7942" max="7942" width="20.28515625" style="22" customWidth="1"/>
    <col min="7943" max="7943" width="15.140625" style="22" customWidth="1"/>
    <col min="7944" max="7944" width="21.85546875" style="22" customWidth="1"/>
    <col min="7945" max="7945" width="23.42578125" style="22" customWidth="1"/>
    <col min="7946" max="7946" width="1.28515625" style="22" customWidth="1"/>
    <col min="7947" max="7957" width="8.85546875" style="22"/>
    <col min="7958" max="7958" width="0.85546875" style="22" customWidth="1"/>
    <col min="7959" max="8187" width="8.85546875" style="22"/>
    <col min="8188" max="8188" width="74.7109375" style="22" customWidth="1"/>
    <col min="8189" max="8189" width="16.7109375" style="22" customWidth="1"/>
    <col min="8190" max="8190" width="16.28515625" style="22" customWidth="1"/>
    <col min="8191" max="8191" width="20.7109375" style="22" customWidth="1"/>
    <col min="8192" max="8192" width="26.5703125" style="22" customWidth="1"/>
    <col min="8193" max="8193" width="13.7109375" style="22" customWidth="1"/>
    <col min="8194" max="8194" width="22.5703125" style="22" customWidth="1"/>
    <col min="8195" max="8196" width="20.28515625" style="22" customWidth="1"/>
    <col min="8197" max="8197" width="21.7109375" style="22" customWidth="1"/>
    <col min="8198" max="8198" width="20.28515625" style="22" customWidth="1"/>
    <col min="8199" max="8199" width="15.140625" style="22" customWidth="1"/>
    <col min="8200" max="8200" width="21.85546875" style="22" customWidth="1"/>
    <col min="8201" max="8201" width="23.42578125" style="22" customWidth="1"/>
    <col min="8202" max="8202" width="1.28515625" style="22" customWidth="1"/>
    <col min="8203" max="8213" width="8.85546875" style="22"/>
    <col min="8214" max="8214" width="0.85546875" style="22" customWidth="1"/>
    <col min="8215" max="8443" width="8.85546875" style="22"/>
    <col min="8444" max="8444" width="74.7109375" style="22" customWidth="1"/>
    <col min="8445" max="8445" width="16.7109375" style="22" customWidth="1"/>
    <col min="8446" max="8446" width="16.28515625" style="22" customWidth="1"/>
    <col min="8447" max="8447" width="20.7109375" style="22" customWidth="1"/>
    <col min="8448" max="8448" width="26.5703125" style="22" customWidth="1"/>
    <col min="8449" max="8449" width="13.7109375" style="22" customWidth="1"/>
    <col min="8450" max="8450" width="22.5703125" style="22" customWidth="1"/>
    <col min="8451" max="8452" width="20.28515625" style="22" customWidth="1"/>
    <col min="8453" max="8453" width="21.7109375" style="22" customWidth="1"/>
    <col min="8454" max="8454" width="20.28515625" style="22" customWidth="1"/>
    <col min="8455" max="8455" width="15.140625" style="22" customWidth="1"/>
    <col min="8456" max="8456" width="21.85546875" style="22" customWidth="1"/>
    <col min="8457" max="8457" width="23.42578125" style="22" customWidth="1"/>
    <col min="8458" max="8458" width="1.28515625" style="22" customWidth="1"/>
    <col min="8459" max="8469" width="8.85546875" style="22"/>
    <col min="8470" max="8470" width="0.85546875" style="22" customWidth="1"/>
    <col min="8471" max="8699" width="8.85546875" style="22"/>
    <col min="8700" max="8700" width="74.7109375" style="22" customWidth="1"/>
    <col min="8701" max="8701" width="16.7109375" style="22" customWidth="1"/>
    <col min="8702" max="8702" width="16.28515625" style="22" customWidth="1"/>
    <col min="8703" max="8703" width="20.7109375" style="22" customWidth="1"/>
    <col min="8704" max="8704" width="26.5703125" style="22" customWidth="1"/>
    <col min="8705" max="8705" width="13.7109375" style="22" customWidth="1"/>
    <col min="8706" max="8706" width="22.5703125" style="22" customWidth="1"/>
    <col min="8707" max="8708" width="20.28515625" style="22" customWidth="1"/>
    <col min="8709" max="8709" width="21.7109375" style="22" customWidth="1"/>
    <col min="8710" max="8710" width="20.28515625" style="22" customWidth="1"/>
    <col min="8711" max="8711" width="15.140625" style="22" customWidth="1"/>
    <col min="8712" max="8712" width="21.85546875" style="22" customWidth="1"/>
    <col min="8713" max="8713" width="23.42578125" style="22" customWidth="1"/>
    <col min="8714" max="8714" width="1.28515625" style="22" customWidth="1"/>
    <col min="8715" max="8725" width="8.85546875" style="22"/>
    <col min="8726" max="8726" width="0.85546875" style="22" customWidth="1"/>
    <col min="8727" max="8955" width="8.85546875" style="22"/>
    <col min="8956" max="8956" width="74.7109375" style="22" customWidth="1"/>
    <col min="8957" max="8957" width="16.7109375" style="22" customWidth="1"/>
    <col min="8958" max="8958" width="16.28515625" style="22" customWidth="1"/>
    <col min="8959" max="8959" width="20.7109375" style="22" customWidth="1"/>
    <col min="8960" max="8960" width="26.5703125" style="22" customWidth="1"/>
    <col min="8961" max="8961" width="13.7109375" style="22" customWidth="1"/>
    <col min="8962" max="8962" width="22.5703125" style="22" customWidth="1"/>
    <col min="8963" max="8964" width="20.28515625" style="22" customWidth="1"/>
    <col min="8965" max="8965" width="21.7109375" style="22" customWidth="1"/>
    <col min="8966" max="8966" width="20.28515625" style="22" customWidth="1"/>
    <col min="8967" max="8967" width="15.140625" style="22" customWidth="1"/>
    <col min="8968" max="8968" width="21.85546875" style="22" customWidth="1"/>
    <col min="8969" max="8969" width="23.42578125" style="22" customWidth="1"/>
    <col min="8970" max="8970" width="1.28515625" style="22" customWidth="1"/>
    <col min="8971" max="8981" width="8.85546875" style="22"/>
    <col min="8982" max="8982" width="0.85546875" style="22" customWidth="1"/>
    <col min="8983" max="9211" width="8.85546875" style="22"/>
    <col min="9212" max="9212" width="74.7109375" style="22" customWidth="1"/>
    <col min="9213" max="9213" width="16.7109375" style="22" customWidth="1"/>
    <col min="9214" max="9214" width="16.28515625" style="22" customWidth="1"/>
    <col min="9215" max="9215" width="20.7109375" style="22" customWidth="1"/>
    <col min="9216" max="9216" width="26.5703125" style="22" customWidth="1"/>
    <col min="9217" max="9217" width="13.7109375" style="22" customWidth="1"/>
    <col min="9218" max="9218" width="22.5703125" style="22" customWidth="1"/>
    <col min="9219" max="9220" width="20.28515625" style="22" customWidth="1"/>
    <col min="9221" max="9221" width="21.7109375" style="22" customWidth="1"/>
    <col min="9222" max="9222" width="20.28515625" style="22" customWidth="1"/>
    <col min="9223" max="9223" width="15.140625" style="22" customWidth="1"/>
    <col min="9224" max="9224" width="21.85546875" style="22" customWidth="1"/>
    <col min="9225" max="9225" width="23.42578125" style="22" customWidth="1"/>
    <col min="9226" max="9226" width="1.28515625" style="22" customWidth="1"/>
    <col min="9227" max="9237" width="8.85546875" style="22"/>
    <col min="9238" max="9238" width="0.85546875" style="22" customWidth="1"/>
    <col min="9239" max="9467" width="8.85546875" style="22"/>
    <col min="9468" max="9468" width="74.7109375" style="22" customWidth="1"/>
    <col min="9469" max="9469" width="16.7109375" style="22" customWidth="1"/>
    <col min="9470" max="9470" width="16.28515625" style="22" customWidth="1"/>
    <col min="9471" max="9471" width="20.7109375" style="22" customWidth="1"/>
    <col min="9472" max="9472" width="26.5703125" style="22" customWidth="1"/>
    <col min="9473" max="9473" width="13.7109375" style="22" customWidth="1"/>
    <col min="9474" max="9474" width="22.5703125" style="22" customWidth="1"/>
    <col min="9475" max="9476" width="20.28515625" style="22" customWidth="1"/>
    <col min="9477" max="9477" width="21.7109375" style="22" customWidth="1"/>
    <col min="9478" max="9478" width="20.28515625" style="22" customWidth="1"/>
    <col min="9479" max="9479" width="15.140625" style="22" customWidth="1"/>
    <col min="9480" max="9480" width="21.85546875" style="22" customWidth="1"/>
    <col min="9481" max="9481" width="23.42578125" style="22" customWidth="1"/>
    <col min="9482" max="9482" width="1.28515625" style="22" customWidth="1"/>
    <col min="9483" max="9493" width="8.85546875" style="22"/>
    <col min="9494" max="9494" width="0.85546875" style="22" customWidth="1"/>
    <col min="9495" max="9723" width="8.85546875" style="22"/>
    <col min="9724" max="9724" width="74.7109375" style="22" customWidth="1"/>
    <col min="9725" max="9725" width="16.7109375" style="22" customWidth="1"/>
    <col min="9726" max="9726" width="16.28515625" style="22" customWidth="1"/>
    <col min="9727" max="9727" width="20.7109375" style="22" customWidth="1"/>
    <col min="9728" max="9728" width="26.5703125" style="22" customWidth="1"/>
    <col min="9729" max="9729" width="13.7109375" style="22" customWidth="1"/>
    <col min="9730" max="9730" width="22.5703125" style="22" customWidth="1"/>
    <col min="9731" max="9732" width="20.28515625" style="22" customWidth="1"/>
    <col min="9733" max="9733" width="21.7109375" style="22" customWidth="1"/>
    <col min="9734" max="9734" width="20.28515625" style="22" customWidth="1"/>
    <col min="9735" max="9735" width="15.140625" style="22" customWidth="1"/>
    <col min="9736" max="9736" width="21.85546875" style="22" customWidth="1"/>
    <col min="9737" max="9737" width="23.42578125" style="22" customWidth="1"/>
    <col min="9738" max="9738" width="1.28515625" style="22" customWidth="1"/>
    <col min="9739" max="9749" width="8.85546875" style="22"/>
    <col min="9750" max="9750" width="0.85546875" style="22" customWidth="1"/>
    <col min="9751" max="9979" width="8.85546875" style="22"/>
    <col min="9980" max="9980" width="74.7109375" style="22" customWidth="1"/>
    <col min="9981" max="9981" width="16.7109375" style="22" customWidth="1"/>
    <col min="9982" max="9982" width="16.28515625" style="22" customWidth="1"/>
    <col min="9983" max="9983" width="20.7109375" style="22" customWidth="1"/>
    <col min="9984" max="9984" width="26.5703125" style="22" customWidth="1"/>
    <col min="9985" max="9985" width="13.7109375" style="22" customWidth="1"/>
    <col min="9986" max="9986" width="22.5703125" style="22" customWidth="1"/>
    <col min="9987" max="9988" width="20.28515625" style="22" customWidth="1"/>
    <col min="9989" max="9989" width="21.7109375" style="22" customWidth="1"/>
    <col min="9990" max="9990" width="20.28515625" style="22" customWidth="1"/>
    <col min="9991" max="9991" width="15.140625" style="22" customWidth="1"/>
    <col min="9992" max="9992" width="21.85546875" style="22" customWidth="1"/>
    <col min="9993" max="9993" width="23.42578125" style="22" customWidth="1"/>
    <col min="9994" max="9994" width="1.28515625" style="22" customWidth="1"/>
    <col min="9995" max="10005" width="8.85546875" style="22"/>
    <col min="10006" max="10006" width="0.85546875" style="22" customWidth="1"/>
    <col min="10007" max="10235" width="8.85546875" style="22"/>
    <col min="10236" max="10236" width="74.7109375" style="22" customWidth="1"/>
    <col min="10237" max="10237" width="16.7109375" style="22" customWidth="1"/>
    <col min="10238" max="10238" width="16.28515625" style="22" customWidth="1"/>
    <col min="10239" max="10239" width="20.7109375" style="22" customWidth="1"/>
    <col min="10240" max="10240" width="26.5703125" style="22" customWidth="1"/>
    <col min="10241" max="10241" width="13.7109375" style="22" customWidth="1"/>
    <col min="10242" max="10242" width="22.5703125" style="22" customWidth="1"/>
    <col min="10243" max="10244" width="20.28515625" style="22" customWidth="1"/>
    <col min="10245" max="10245" width="21.7109375" style="22" customWidth="1"/>
    <col min="10246" max="10246" width="20.28515625" style="22" customWidth="1"/>
    <col min="10247" max="10247" width="15.140625" style="22" customWidth="1"/>
    <col min="10248" max="10248" width="21.85546875" style="22" customWidth="1"/>
    <col min="10249" max="10249" width="23.42578125" style="22" customWidth="1"/>
    <col min="10250" max="10250" width="1.28515625" style="22" customWidth="1"/>
    <col min="10251" max="10261" width="8.85546875" style="22"/>
    <col min="10262" max="10262" width="0.85546875" style="22" customWidth="1"/>
    <col min="10263" max="10491" width="8.85546875" style="22"/>
    <col min="10492" max="10492" width="74.7109375" style="22" customWidth="1"/>
    <col min="10493" max="10493" width="16.7109375" style="22" customWidth="1"/>
    <col min="10494" max="10494" width="16.28515625" style="22" customWidth="1"/>
    <col min="10495" max="10495" width="20.7109375" style="22" customWidth="1"/>
    <col min="10496" max="10496" width="26.5703125" style="22" customWidth="1"/>
    <col min="10497" max="10497" width="13.7109375" style="22" customWidth="1"/>
    <col min="10498" max="10498" width="22.5703125" style="22" customWidth="1"/>
    <col min="10499" max="10500" width="20.28515625" style="22" customWidth="1"/>
    <col min="10501" max="10501" width="21.7109375" style="22" customWidth="1"/>
    <col min="10502" max="10502" width="20.28515625" style="22" customWidth="1"/>
    <col min="10503" max="10503" width="15.140625" style="22" customWidth="1"/>
    <col min="10504" max="10504" width="21.85546875" style="22" customWidth="1"/>
    <col min="10505" max="10505" width="23.42578125" style="22" customWidth="1"/>
    <col min="10506" max="10506" width="1.28515625" style="22" customWidth="1"/>
    <col min="10507" max="10517" width="8.85546875" style="22"/>
    <col min="10518" max="10518" width="0.85546875" style="22" customWidth="1"/>
    <col min="10519" max="10747" width="8.85546875" style="22"/>
    <col min="10748" max="10748" width="74.7109375" style="22" customWidth="1"/>
    <col min="10749" max="10749" width="16.7109375" style="22" customWidth="1"/>
    <col min="10750" max="10750" width="16.28515625" style="22" customWidth="1"/>
    <col min="10751" max="10751" width="20.7109375" style="22" customWidth="1"/>
    <col min="10752" max="10752" width="26.5703125" style="22" customWidth="1"/>
    <col min="10753" max="10753" width="13.7109375" style="22" customWidth="1"/>
    <col min="10754" max="10754" width="22.5703125" style="22" customWidth="1"/>
    <col min="10755" max="10756" width="20.28515625" style="22" customWidth="1"/>
    <col min="10757" max="10757" width="21.7109375" style="22" customWidth="1"/>
    <col min="10758" max="10758" width="20.28515625" style="22" customWidth="1"/>
    <col min="10759" max="10759" width="15.140625" style="22" customWidth="1"/>
    <col min="10760" max="10760" width="21.85546875" style="22" customWidth="1"/>
    <col min="10761" max="10761" width="23.42578125" style="22" customWidth="1"/>
    <col min="10762" max="10762" width="1.28515625" style="22" customWidth="1"/>
    <col min="10763" max="10773" width="8.85546875" style="22"/>
    <col min="10774" max="10774" width="0.85546875" style="22" customWidth="1"/>
    <col min="10775" max="11003" width="8.85546875" style="22"/>
    <col min="11004" max="11004" width="74.7109375" style="22" customWidth="1"/>
    <col min="11005" max="11005" width="16.7109375" style="22" customWidth="1"/>
    <col min="11006" max="11006" width="16.28515625" style="22" customWidth="1"/>
    <col min="11007" max="11007" width="20.7109375" style="22" customWidth="1"/>
    <col min="11008" max="11008" width="26.5703125" style="22" customWidth="1"/>
    <col min="11009" max="11009" width="13.7109375" style="22" customWidth="1"/>
    <col min="11010" max="11010" width="22.5703125" style="22" customWidth="1"/>
    <col min="11011" max="11012" width="20.28515625" style="22" customWidth="1"/>
    <col min="11013" max="11013" width="21.7109375" style="22" customWidth="1"/>
    <col min="11014" max="11014" width="20.28515625" style="22" customWidth="1"/>
    <col min="11015" max="11015" width="15.140625" style="22" customWidth="1"/>
    <col min="11016" max="11016" width="21.85546875" style="22" customWidth="1"/>
    <col min="11017" max="11017" width="23.42578125" style="22" customWidth="1"/>
    <col min="11018" max="11018" width="1.28515625" style="22" customWidth="1"/>
    <col min="11019" max="11029" width="8.85546875" style="22"/>
    <col min="11030" max="11030" width="0.85546875" style="22" customWidth="1"/>
    <col min="11031" max="11259" width="8.85546875" style="22"/>
    <col min="11260" max="11260" width="74.7109375" style="22" customWidth="1"/>
    <col min="11261" max="11261" width="16.7109375" style="22" customWidth="1"/>
    <col min="11262" max="11262" width="16.28515625" style="22" customWidth="1"/>
    <col min="11263" max="11263" width="20.7109375" style="22" customWidth="1"/>
    <col min="11264" max="11264" width="26.5703125" style="22" customWidth="1"/>
    <col min="11265" max="11265" width="13.7109375" style="22" customWidth="1"/>
    <col min="11266" max="11266" width="22.5703125" style="22" customWidth="1"/>
    <col min="11267" max="11268" width="20.28515625" style="22" customWidth="1"/>
    <col min="11269" max="11269" width="21.7109375" style="22" customWidth="1"/>
    <col min="11270" max="11270" width="20.28515625" style="22" customWidth="1"/>
    <col min="11271" max="11271" width="15.140625" style="22" customWidth="1"/>
    <col min="11272" max="11272" width="21.85546875" style="22" customWidth="1"/>
    <col min="11273" max="11273" width="23.42578125" style="22" customWidth="1"/>
    <col min="11274" max="11274" width="1.28515625" style="22" customWidth="1"/>
    <col min="11275" max="11285" width="8.85546875" style="22"/>
    <col min="11286" max="11286" width="0.85546875" style="22" customWidth="1"/>
    <col min="11287" max="11515" width="8.85546875" style="22"/>
    <col min="11516" max="11516" width="74.7109375" style="22" customWidth="1"/>
    <col min="11517" max="11517" width="16.7109375" style="22" customWidth="1"/>
    <col min="11518" max="11518" width="16.28515625" style="22" customWidth="1"/>
    <col min="11519" max="11519" width="20.7109375" style="22" customWidth="1"/>
    <col min="11520" max="11520" width="26.5703125" style="22" customWidth="1"/>
    <col min="11521" max="11521" width="13.7109375" style="22" customWidth="1"/>
    <col min="11522" max="11522" width="22.5703125" style="22" customWidth="1"/>
    <col min="11523" max="11524" width="20.28515625" style="22" customWidth="1"/>
    <col min="11525" max="11525" width="21.7109375" style="22" customWidth="1"/>
    <col min="11526" max="11526" width="20.28515625" style="22" customWidth="1"/>
    <col min="11527" max="11527" width="15.140625" style="22" customWidth="1"/>
    <col min="11528" max="11528" width="21.85546875" style="22" customWidth="1"/>
    <col min="11529" max="11529" width="23.42578125" style="22" customWidth="1"/>
    <col min="11530" max="11530" width="1.28515625" style="22" customWidth="1"/>
    <col min="11531" max="11541" width="8.85546875" style="22"/>
    <col min="11542" max="11542" width="0.85546875" style="22" customWidth="1"/>
    <col min="11543" max="11771" width="8.85546875" style="22"/>
    <col min="11772" max="11772" width="74.7109375" style="22" customWidth="1"/>
    <col min="11773" max="11773" width="16.7109375" style="22" customWidth="1"/>
    <col min="11774" max="11774" width="16.28515625" style="22" customWidth="1"/>
    <col min="11775" max="11775" width="20.7109375" style="22" customWidth="1"/>
    <col min="11776" max="11776" width="26.5703125" style="22" customWidth="1"/>
    <col min="11777" max="11777" width="13.7109375" style="22" customWidth="1"/>
    <col min="11778" max="11778" width="22.5703125" style="22" customWidth="1"/>
    <col min="11779" max="11780" width="20.28515625" style="22" customWidth="1"/>
    <col min="11781" max="11781" width="21.7109375" style="22" customWidth="1"/>
    <col min="11782" max="11782" width="20.28515625" style="22" customWidth="1"/>
    <col min="11783" max="11783" width="15.140625" style="22" customWidth="1"/>
    <col min="11784" max="11784" width="21.85546875" style="22" customWidth="1"/>
    <col min="11785" max="11785" width="23.42578125" style="22" customWidth="1"/>
    <col min="11786" max="11786" width="1.28515625" style="22" customWidth="1"/>
    <col min="11787" max="11797" width="8.85546875" style="22"/>
    <col min="11798" max="11798" width="0.85546875" style="22" customWidth="1"/>
    <col min="11799" max="12027" width="8.85546875" style="22"/>
    <col min="12028" max="12028" width="74.7109375" style="22" customWidth="1"/>
    <col min="12029" max="12029" width="16.7109375" style="22" customWidth="1"/>
    <col min="12030" max="12030" width="16.28515625" style="22" customWidth="1"/>
    <col min="12031" max="12031" width="20.7109375" style="22" customWidth="1"/>
    <col min="12032" max="12032" width="26.5703125" style="22" customWidth="1"/>
    <col min="12033" max="12033" width="13.7109375" style="22" customWidth="1"/>
    <col min="12034" max="12034" width="22.5703125" style="22" customWidth="1"/>
    <col min="12035" max="12036" width="20.28515625" style="22" customWidth="1"/>
    <col min="12037" max="12037" width="21.7109375" style="22" customWidth="1"/>
    <col min="12038" max="12038" width="20.28515625" style="22" customWidth="1"/>
    <col min="12039" max="12039" width="15.140625" style="22" customWidth="1"/>
    <col min="12040" max="12040" width="21.85546875" style="22" customWidth="1"/>
    <col min="12041" max="12041" width="23.42578125" style="22" customWidth="1"/>
    <col min="12042" max="12042" width="1.28515625" style="22" customWidth="1"/>
    <col min="12043" max="12053" width="8.85546875" style="22"/>
    <col min="12054" max="12054" width="0.85546875" style="22" customWidth="1"/>
    <col min="12055" max="12283" width="8.85546875" style="22"/>
    <col min="12284" max="12284" width="74.7109375" style="22" customWidth="1"/>
    <col min="12285" max="12285" width="16.7109375" style="22" customWidth="1"/>
    <col min="12286" max="12286" width="16.28515625" style="22" customWidth="1"/>
    <col min="12287" max="12287" width="20.7109375" style="22" customWidth="1"/>
    <col min="12288" max="12288" width="26.5703125" style="22" customWidth="1"/>
    <col min="12289" max="12289" width="13.7109375" style="22" customWidth="1"/>
    <col min="12290" max="12290" width="22.5703125" style="22" customWidth="1"/>
    <col min="12291" max="12292" width="20.28515625" style="22" customWidth="1"/>
    <col min="12293" max="12293" width="21.7109375" style="22" customWidth="1"/>
    <col min="12294" max="12294" width="20.28515625" style="22" customWidth="1"/>
    <col min="12295" max="12295" width="15.140625" style="22" customWidth="1"/>
    <col min="12296" max="12296" width="21.85546875" style="22" customWidth="1"/>
    <col min="12297" max="12297" width="23.42578125" style="22" customWidth="1"/>
    <col min="12298" max="12298" width="1.28515625" style="22" customWidth="1"/>
    <col min="12299" max="12309" width="8.85546875" style="22"/>
    <col min="12310" max="12310" width="0.85546875" style="22" customWidth="1"/>
    <col min="12311" max="12539" width="8.85546875" style="22"/>
    <col min="12540" max="12540" width="74.7109375" style="22" customWidth="1"/>
    <col min="12541" max="12541" width="16.7109375" style="22" customWidth="1"/>
    <col min="12542" max="12542" width="16.28515625" style="22" customWidth="1"/>
    <col min="12543" max="12543" width="20.7109375" style="22" customWidth="1"/>
    <col min="12544" max="12544" width="26.5703125" style="22" customWidth="1"/>
    <col min="12545" max="12545" width="13.7109375" style="22" customWidth="1"/>
    <col min="12546" max="12546" width="22.5703125" style="22" customWidth="1"/>
    <col min="12547" max="12548" width="20.28515625" style="22" customWidth="1"/>
    <col min="12549" max="12549" width="21.7109375" style="22" customWidth="1"/>
    <col min="12550" max="12550" width="20.28515625" style="22" customWidth="1"/>
    <col min="12551" max="12551" width="15.140625" style="22" customWidth="1"/>
    <col min="12552" max="12552" width="21.85546875" style="22" customWidth="1"/>
    <col min="12553" max="12553" width="23.42578125" style="22" customWidth="1"/>
    <col min="12554" max="12554" width="1.28515625" style="22" customWidth="1"/>
    <col min="12555" max="12565" width="8.85546875" style="22"/>
    <col min="12566" max="12566" width="0.85546875" style="22" customWidth="1"/>
    <col min="12567" max="12795" width="8.85546875" style="22"/>
    <col min="12796" max="12796" width="74.7109375" style="22" customWidth="1"/>
    <col min="12797" max="12797" width="16.7109375" style="22" customWidth="1"/>
    <col min="12798" max="12798" width="16.28515625" style="22" customWidth="1"/>
    <col min="12799" max="12799" width="20.7109375" style="22" customWidth="1"/>
    <col min="12800" max="12800" width="26.5703125" style="22" customWidth="1"/>
    <col min="12801" max="12801" width="13.7109375" style="22" customWidth="1"/>
    <col min="12802" max="12802" width="22.5703125" style="22" customWidth="1"/>
    <col min="12803" max="12804" width="20.28515625" style="22" customWidth="1"/>
    <col min="12805" max="12805" width="21.7109375" style="22" customWidth="1"/>
    <col min="12806" max="12806" width="20.28515625" style="22" customWidth="1"/>
    <col min="12807" max="12807" width="15.140625" style="22" customWidth="1"/>
    <col min="12808" max="12808" width="21.85546875" style="22" customWidth="1"/>
    <col min="12809" max="12809" width="23.42578125" style="22" customWidth="1"/>
    <col min="12810" max="12810" width="1.28515625" style="22" customWidth="1"/>
    <col min="12811" max="12821" width="8.85546875" style="22"/>
    <col min="12822" max="12822" width="0.85546875" style="22" customWidth="1"/>
    <col min="12823" max="13051" width="8.85546875" style="22"/>
    <col min="13052" max="13052" width="74.7109375" style="22" customWidth="1"/>
    <col min="13053" max="13053" width="16.7109375" style="22" customWidth="1"/>
    <col min="13054" max="13054" width="16.28515625" style="22" customWidth="1"/>
    <col min="13055" max="13055" width="20.7109375" style="22" customWidth="1"/>
    <col min="13056" max="13056" width="26.5703125" style="22" customWidth="1"/>
    <col min="13057" max="13057" width="13.7109375" style="22" customWidth="1"/>
    <col min="13058" max="13058" width="22.5703125" style="22" customWidth="1"/>
    <col min="13059" max="13060" width="20.28515625" style="22" customWidth="1"/>
    <col min="13061" max="13061" width="21.7109375" style="22" customWidth="1"/>
    <col min="13062" max="13062" width="20.28515625" style="22" customWidth="1"/>
    <col min="13063" max="13063" width="15.140625" style="22" customWidth="1"/>
    <col min="13064" max="13064" width="21.85546875" style="22" customWidth="1"/>
    <col min="13065" max="13065" width="23.42578125" style="22" customWidth="1"/>
    <col min="13066" max="13066" width="1.28515625" style="22" customWidth="1"/>
    <col min="13067" max="13077" width="8.85546875" style="22"/>
    <col min="13078" max="13078" width="0.85546875" style="22" customWidth="1"/>
    <col min="13079" max="13307" width="8.85546875" style="22"/>
    <col min="13308" max="13308" width="74.7109375" style="22" customWidth="1"/>
    <col min="13309" max="13309" width="16.7109375" style="22" customWidth="1"/>
    <col min="13310" max="13310" width="16.28515625" style="22" customWidth="1"/>
    <col min="13311" max="13311" width="20.7109375" style="22" customWidth="1"/>
    <col min="13312" max="13312" width="26.5703125" style="22" customWidth="1"/>
    <col min="13313" max="13313" width="13.7109375" style="22" customWidth="1"/>
    <col min="13314" max="13314" width="22.5703125" style="22" customWidth="1"/>
    <col min="13315" max="13316" width="20.28515625" style="22" customWidth="1"/>
    <col min="13317" max="13317" width="21.7109375" style="22" customWidth="1"/>
    <col min="13318" max="13318" width="20.28515625" style="22" customWidth="1"/>
    <col min="13319" max="13319" width="15.140625" style="22" customWidth="1"/>
    <col min="13320" max="13320" width="21.85546875" style="22" customWidth="1"/>
    <col min="13321" max="13321" width="23.42578125" style="22" customWidth="1"/>
    <col min="13322" max="13322" width="1.28515625" style="22" customWidth="1"/>
    <col min="13323" max="13333" width="8.85546875" style="22"/>
    <col min="13334" max="13334" width="0.85546875" style="22" customWidth="1"/>
    <col min="13335" max="13563" width="8.85546875" style="22"/>
    <col min="13564" max="13564" width="74.7109375" style="22" customWidth="1"/>
    <col min="13565" max="13565" width="16.7109375" style="22" customWidth="1"/>
    <col min="13566" max="13566" width="16.28515625" style="22" customWidth="1"/>
    <col min="13567" max="13567" width="20.7109375" style="22" customWidth="1"/>
    <col min="13568" max="13568" width="26.5703125" style="22" customWidth="1"/>
    <col min="13569" max="13569" width="13.7109375" style="22" customWidth="1"/>
    <col min="13570" max="13570" width="22.5703125" style="22" customWidth="1"/>
    <col min="13571" max="13572" width="20.28515625" style="22" customWidth="1"/>
    <col min="13573" max="13573" width="21.7109375" style="22" customWidth="1"/>
    <col min="13574" max="13574" width="20.28515625" style="22" customWidth="1"/>
    <col min="13575" max="13575" width="15.140625" style="22" customWidth="1"/>
    <col min="13576" max="13576" width="21.85546875" style="22" customWidth="1"/>
    <col min="13577" max="13577" width="23.42578125" style="22" customWidth="1"/>
    <col min="13578" max="13578" width="1.28515625" style="22" customWidth="1"/>
    <col min="13579" max="13589" width="8.85546875" style="22"/>
    <col min="13590" max="13590" width="0.85546875" style="22" customWidth="1"/>
    <col min="13591" max="13819" width="8.85546875" style="22"/>
    <col min="13820" max="13820" width="74.7109375" style="22" customWidth="1"/>
    <col min="13821" max="13821" width="16.7109375" style="22" customWidth="1"/>
    <col min="13822" max="13822" width="16.28515625" style="22" customWidth="1"/>
    <col min="13823" max="13823" width="20.7109375" style="22" customWidth="1"/>
    <col min="13824" max="13824" width="26.5703125" style="22" customWidth="1"/>
    <col min="13825" max="13825" width="13.7109375" style="22" customWidth="1"/>
    <col min="13826" max="13826" width="22.5703125" style="22" customWidth="1"/>
    <col min="13827" max="13828" width="20.28515625" style="22" customWidth="1"/>
    <col min="13829" max="13829" width="21.7109375" style="22" customWidth="1"/>
    <col min="13830" max="13830" width="20.28515625" style="22" customWidth="1"/>
    <col min="13831" max="13831" width="15.140625" style="22" customWidth="1"/>
    <col min="13832" max="13832" width="21.85546875" style="22" customWidth="1"/>
    <col min="13833" max="13833" width="23.42578125" style="22" customWidth="1"/>
    <col min="13834" max="13834" width="1.28515625" style="22" customWidth="1"/>
    <col min="13835" max="13845" width="8.85546875" style="22"/>
    <col min="13846" max="13846" width="0.85546875" style="22" customWidth="1"/>
    <col min="13847" max="14075" width="8.85546875" style="22"/>
    <col min="14076" max="14076" width="74.7109375" style="22" customWidth="1"/>
    <col min="14077" max="14077" width="16.7109375" style="22" customWidth="1"/>
    <col min="14078" max="14078" width="16.28515625" style="22" customWidth="1"/>
    <col min="14079" max="14079" width="20.7109375" style="22" customWidth="1"/>
    <col min="14080" max="14080" width="26.5703125" style="22" customWidth="1"/>
    <col min="14081" max="14081" width="13.7109375" style="22" customWidth="1"/>
    <col min="14082" max="14082" width="22.5703125" style="22" customWidth="1"/>
    <col min="14083" max="14084" width="20.28515625" style="22" customWidth="1"/>
    <col min="14085" max="14085" width="21.7109375" style="22" customWidth="1"/>
    <col min="14086" max="14086" width="20.28515625" style="22" customWidth="1"/>
    <col min="14087" max="14087" width="15.140625" style="22" customWidth="1"/>
    <col min="14088" max="14088" width="21.85546875" style="22" customWidth="1"/>
    <col min="14089" max="14089" width="23.42578125" style="22" customWidth="1"/>
    <col min="14090" max="14090" width="1.28515625" style="22" customWidth="1"/>
    <col min="14091" max="14101" width="8.85546875" style="22"/>
    <col min="14102" max="14102" width="0.85546875" style="22" customWidth="1"/>
    <col min="14103" max="14331" width="8.85546875" style="22"/>
    <col min="14332" max="14332" width="74.7109375" style="22" customWidth="1"/>
    <col min="14333" max="14333" width="16.7109375" style="22" customWidth="1"/>
    <col min="14334" max="14334" width="16.28515625" style="22" customWidth="1"/>
    <col min="14335" max="14335" width="20.7109375" style="22" customWidth="1"/>
    <col min="14336" max="14336" width="26.5703125" style="22" customWidth="1"/>
    <col min="14337" max="14337" width="13.7109375" style="22" customWidth="1"/>
    <col min="14338" max="14338" width="22.5703125" style="22" customWidth="1"/>
    <col min="14339" max="14340" width="20.28515625" style="22" customWidth="1"/>
    <col min="14341" max="14341" width="21.7109375" style="22" customWidth="1"/>
    <col min="14342" max="14342" width="20.28515625" style="22" customWidth="1"/>
    <col min="14343" max="14343" width="15.140625" style="22" customWidth="1"/>
    <col min="14344" max="14344" width="21.85546875" style="22" customWidth="1"/>
    <col min="14345" max="14345" width="23.42578125" style="22" customWidth="1"/>
    <col min="14346" max="14346" width="1.28515625" style="22" customWidth="1"/>
    <col min="14347" max="14357" width="8.85546875" style="22"/>
    <col min="14358" max="14358" width="0.85546875" style="22" customWidth="1"/>
    <col min="14359" max="14587" width="8.85546875" style="22"/>
    <col min="14588" max="14588" width="74.7109375" style="22" customWidth="1"/>
    <col min="14589" max="14589" width="16.7109375" style="22" customWidth="1"/>
    <col min="14590" max="14590" width="16.28515625" style="22" customWidth="1"/>
    <col min="14591" max="14591" width="20.7109375" style="22" customWidth="1"/>
    <col min="14592" max="14592" width="26.5703125" style="22" customWidth="1"/>
    <col min="14593" max="14593" width="13.7109375" style="22" customWidth="1"/>
    <col min="14594" max="14594" width="22.5703125" style="22" customWidth="1"/>
    <col min="14595" max="14596" width="20.28515625" style="22" customWidth="1"/>
    <col min="14597" max="14597" width="21.7109375" style="22" customWidth="1"/>
    <col min="14598" max="14598" width="20.28515625" style="22" customWidth="1"/>
    <col min="14599" max="14599" width="15.140625" style="22" customWidth="1"/>
    <col min="14600" max="14600" width="21.85546875" style="22" customWidth="1"/>
    <col min="14601" max="14601" width="23.42578125" style="22" customWidth="1"/>
    <col min="14602" max="14602" width="1.28515625" style="22" customWidth="1"/>
    <col min="14603" max="14613" width="8.85546875" style="22"/>
    <col min="14614" max="14614" width="0.85546875" style="22" customWidth="1"/>
    <col min="14615" max="14843" width="8.85546875" style="22"/>
    <col min="14844" max="14844" width="74.7109375" style="22" customWidth="1"/>
    <col min="14845" max="14845" width="16.7109375" style="22" customWidth="1"/>
    <col min="14846" max="14846" width="16.28515625" style="22" customWidth="1"/>
    <col min="14847" max="14847" width="20.7109375" style="22" customWidth="1"/>
    <col min="14848" max="14848" width="26.5703125" style="22" customWidth="1"/>
    <col min="14849" max="14849" width="13.7109375" style="22" customWidth="1"/>
    <col min="14850" max="14850" width="22.5703125" style="22" customWidth="1"/>
    <col min="14851" max="14852" width="20.28515625" style="22" customWidth="1"/>
    <col min="14853" max="14853" width="21.7109375" style="22" customWidth="1"/>
    <col min="14854" max="14854" width="20.28515625" style="22" customWidth="1"/>
    <col min="14855" max="14855" width="15.140625" style="22" customWidth="1"/>
    <col min="14856" max="14856" width="21.85546875" style="22" customWidth="1"/>
    <col min="14857" max="14857" width="23.42578125" style="22" customWidth="1"/>
    <col min="14858" max="14858" width="1.28515625" style="22" customWidth="1"/>
    <col min="14859" max="14869" width="8.85546875" style="22"/>
    <col min="14870" max="14870" width="0.85546875" style="22" customWidth="1"/>
    <col min="14871" max="15099" width="8.85546875" style="22"/>
    <col min="15100" max="15100" width="74.7109375" style="22" customWidth="1"/>
    <col min="15101" max="15101" width="16.7109375" style="22" customWidth="1"/>
    <col min="15102" max="15102" width="16.28515625" style="22" customWidth="1"/>
    <col min="15103" max="15103" width="20.7109375" style="22" customWidth="1"/>
    <col min="15104" max="15104" width="26.5703125" style="22" customWidth="1"/>
    <col min="15105" max="15105" width="13.7109375" style="22" customWidth="1"/>
    <col min="15106" max="15106" width="22.5703125" style="22" customWidth="1"/>
    <col min="15107" max="15108" width="20.28515625" style="22" customWidth="1"/>
    <col min="15109" max="15109" width="21.7109375" style="22" customWidth="1"/>
    <col min="15110" max="15110" width="20.28515625" style="22" customWidth="1"/>
    <col min="15111" max="15111" width="15.140625" style="22" customWidth="1"/>
    <col min="15112" max="15112" width="21.85546875" style="22" customWidth="1"/>
    <col min="15113" max="15113" width="23.42578125" style="22" customWidth="1"/>
    <col min="15114" max="15114" width="1.28515625" style="22" customWidth="1"/>
    <col min="15115" max="15125" width="8.85546875" style="22"/>
    <col min="15126" max="15126" width="0.85546875" style="22" customWidth="1"/>
    <col min="15127" max="15355" width="8.85546875" style="22"/>
    <col min="15356" max="15356" width="74.7109375" style="22" customWidth="1"/>
    <col min="15357" max="15357" width="16.7109375" style="22" customWidth="1"/>
    <col min="15358" max="15358" width="16.28515625" style="22" customWidth="1"/>
    <col min="15359" max="15359" width="20.7109375" style="22" customWidth="1"/>
    <col min="15360" max="15360" width="26.5703125" style="22" customWidth="1"/>
    <col min="15361" max="15361" width="13.7109375" style="22" customWidth="1"/>
    <col min="15362" max="15362" width="22.5703125" style="22" customWidth="1"/>
    <col min="15363" max="15364" width="20.28515625" style="22" customWidth="1"/>
    <col min="15365" max="15365" width="21.7109375" style="22" customWidth="1"/>
    <col min="15366" max="15366" width="20.28515625" style="22" customWidth="1"/>
    <col min="15367" max="15367" width="15.140625" style="22" customWidth="1"/>
    <col min="15368" max="15368" width="21.85546875" style="22" customWidth="1"/>
    <col min="15369" max="15369" width="23.42578125" style="22" customWidth="1"/>
    <col min="15370" max="15370" width="1.28515625" style="22" customWidth="1"/>
    <col min="15371" max="15381" width="8.85546875" style="22"/>
    <col min="15382" max="15382" width="0.85546875" style="22" customWidth="1"/>
    <col min="15383" max="15611" width="8.85546875" style="22"/>
    <col min="15612" max="15612" width="74.7109375" style="22" customWidth="1"/>
    <col min="15613" max="15613" width="16.7109375" style="22" customWidth="1"/>
    <col min="15614" max="15614" width="16.28515625" style="22" customWidth="1"/>
    <col min="15615" max="15615" width="20.7109375" style="22" customWidth="1"/>
    <col min="15616" max="15616" width="26.5703125" style="22" customWidth="1"/>
    <col min="15617" max="15617" width="13.7109375" style="22" customWidth="1"/>
    <col min="15618" max="15618" width="22.5703125" style="22" customWidth="1"/>
    <col min="15619" max="15620" width="20.28515625" style="22" customWidth="1"/>
    <col min="15621" max="15621" width="21.7109375" style="22" customWidth="1"/>
    <col min="15622" max="15622" width="20.28515625" style="22" customWidth="1"/>
    <col min="15623" max="15623" width="15.140625" style="22" customWidth="1"/>
    <col min="15624" max="15624" width="21.85546875" style="22" customWidth="1"/>
    <col min="15625" max="15625" width="23.42578125" style="22" customWidth="1"/>
    <col min="15626" max="15626" width="1.28515625" style="22" customWidth="1"/>
    <col min="15627" max="15637" width="8.85546875" style="22"/>
    <col min="15638" max="15638" width="0.85546875" style="22" customWidth="1"/>
    <col min="15639" max="15867" width="8.85546875" style="22"/>
    <col min="15868" max="15868" width="74.7109375" style="22" customWidth="1"/>
    <col min="15869" max="15869" width="16.7109375" style="22" customWidth="1"/>
    <col min="15870" max="15870" width="16.28515625" style="22" customWidth="1"/>
    <col min="15871" max="15871" width="20.7109375" style="22" customWidth="1"/>
    <col min="15872" max="15872" width="26.5703125" style="22" customWidth="1"/>
    <col min="15873" max="15873" width="13.7109375" style="22" customWidth="1"/>
    <col min="15874" max="15874" width="22.5703125" style="22" customWidth="1"/>
    <col min="15875" max="15876" width="20.28515625" style="22" customWidth="1"/>
    <col min="15877" max="15877" width="21.7109375" style="22" customWidth="1"/>
    <col min="15878" max="15878" width="20.28515625" style="22" customWidth="1"/>
    <col min="15879" max="15879" width="15.140625" style="22" customWidth="1"/>
    <col min="15880" max="15880" width="21.85546875" style="22" customWidth="1"/>
    <col min="15881" max="15881" width="23.42578125" style="22" customWidth="1"/>
    <col min="15882" max="15882" width="1.28515625" style="22" customWidth="1"/>
    <col min="15883" max="15893" width="8.85546875" style="22"/>
    <col min="15894" max="15894" width="0.85546875" style="22" customWidth="1"/>
    <col min="15895" max="16123" width="8.85546875" style="22"/>
    <col min="16124" max="16124" width="74.7109375" style="22" customWidth="1"/>
    <col min="16125" max="16125" width="16.7109375" style="22" customWidth="1"/>
    <col min="16126" max="16126" width="16.28515625" style="22" customWidth="1"/>
    <col min="16127" max="16127" width="20.7109375" style="22" customWidth="1"/>
    <col min="16128" max="16128" width="26.5703125" style="22" customWidth="1"/>
    <col min="16129" max="16129" width="13.7109375" style="22" customWidth="1"/>
    <col min="16130" max="16130" width="22.5703125" style="22" customWidth="1"/>
    <col min="16131" max="16132" width="20.28515625" style="22" customWidth="1"/>
    <col min="16133" max="16133" width="21.7109375" style="22" customWidth="1"/>
    <col min="16134" max="16134" width="20.28515625" style="22" customWidth="1"/>
    <col min="16135" max="16135" width="15.140625" style="22" customWidth="1"/>
    <col min="16136" max="16136" width="21.85546875" style="22" customWidth="1"/>
    <col min="16137" max="16137" width="23.42578125" style="22" customWidth="1"/>
    <col min="16138" max="16138" width="1.28515625" style="22" customWidth="1"/>
    <col min="16139" max="16149" width="8.85546875" style="22"/>
    <col min="16150" max="16150" width="0.85546875" style="22" customWidth="1"/>
    <col min="16151" max="16373" width="8.85546875" style="22"/>
    <col min="16374" max="16382" width="8.85546875" style="22" customWidth="1"/>
    <col min="16383" max="16384" width="8.85546875" style="22"/>
  </cols>
  <sheetData>
    <row r="1" spans="1:46" ht="57" customHeight="1" thickBot="1">
      <c r="K1" s="23"/>
      <c r="L1" s="23"/>
      <c r="M1" s="23"/>
      <c r="N1" s="23"/>
      <c r="O1" s="105"/>
      <c r="P1" s="23"/>
    </row>
    <row r="2" spans="1:46" ht="26.45" customHeight="1">
      <c r="K2" s="121" t="s">
        <v>188</v>
      </c>
      <c r="L2" s="106" t="s">
        <v>0</v>
      </c>
      <c r="M2" s="123" t="s">
        <v>71</v>
      </c>
      <c r="N2" s="124"/>
      <c r="O2" s="125"/>
      <c r="P2" s="23"/>
      <c r="S2" s="107"/>
    </row>
    <row r="3" spans="1:46" ht="26.45" customHeight="1">
      <c r="K3" s="122"/>
      <c r="L3" s="108" t="s">
        <v>1</v>
      </c>
      <c r="M3" s="109" t="s">
        <v>12</v>
      </c>
      <c r="N3" s="110" t="s">
        <v>2</v>
      </c>
      <c r="O3" s="111" t="s">
        <v>17</v>
      </c>
      <c r="P3" s="23"/>
    </row>
    <row r="4" spans="1:46" ht="27.75">
      <c r="K4" s="126" t="s">
        <v>3</v>
      </c>
      <c r="L4" s="127"/>
      <c r="M4" s="127"/>
      <c r="N4" s="127"/>
      <c r="O4" s="128"/>
      <c r="P4" s="23"/>
    </row>
    <row r="5" spans="1:46" ht="27" customHeight="1">
      <c r="K5" s="93"/>
      <c r="L5" s="94"/>
      <c r="M5" s="95"/>
      <c r="N5" s="96"/>
      <c r="O5" s="2">
        <f>M5*N5</f>
        <v>0</v>
      </c>
      <c r="P5" s="23"/>
    </row>
    <row r="6" spans="1:46" ht="27" customHeight="1">
      <c r="K6" s="97"/>
      <c r="L6" s="94"/>
      <c r="M6" s="98"/>
      <c r="N6" s="99"/>
      <c r="O6" s="2">
        <f>N6*M6</f>
        <v>0</v>
      </c>
      <c r="P6" s="23"/>
    </row>
    <row r="7" spans="1:46" ht="27" customHeight="1">
      <c r="K7" s="100"/>
      <c r="L7" s="101"/>
      <c r="M7" s="98"/>
      <c r="N7" s="102"/>
      <c r="O7" s="2">
        <f t="shared" ref="O7" si="0">N7*M7</f>
        <v>0</v>
      </c>
      <c r="P7" s="23"/>
    </row>
    <row r="8" spans="1:46" s="92" customFormat="1" ht="27" customHeight="1">
      <c r="A8" s="22"/>
      <c r="B8" s="22"/>
      <c r="C8" s="22"/>
      <c r="D8" s="22"/>
      <c r="E8" s="22"/>
      <c r="F8" s="22"/>
      <c r="G8" s="22"/>
      <c r="H8" s="22"/>
      <c r="I8" s="22"/>
      <c r="J8" s="22"/>
      <c r="K8" s="103" t="s">
        <v>4</v>
      </c>
      <c r="L8" s="74"/>
      <c r="M8" s="104"/>
      <c r="N8" s="104"/>
      <c r="O8" s="3">
        <f>SUM(O5:O7)</f>
        <v>0</v>
      </c>
      <c r="P8" s="23"/>
      <c r="AK8" s="22"/>
      <c r="AL8" s="22"/>
      <c r="AM8" s="22"/>
      <c r="AN8" s="22"/>
      <c r="AO8" s="22"/>
      <c r="AP8" s="22"/>
      <c r="AQ8" s="22"/>
      <c r="AR8" s="22"/>
      <c r="AS8" s="22"/>
      <c r="AT8" s="22"/>
    </row>
    <row r="9" spans="1:46" ht="27.75">
      <c r="K9" s="129" t="s">
        <v>5</v>
      </c>
      <c r="L9" s="130"/>
      <c r="M9" s="130"/>
      <c r="N9" s="130"/>
      <c r="O9" s="131"/>
      <c r="P9" s="23"/>
    </row>
    <row r="10" spans="1:46" ht="27" customHeight="1">
      <c r="K10" s="24" t="s">
        <v>22</v>
      </c>
      <c r="L10" s="25"/>
      <c r="M10" s="26"/>
      <c r="N10" s="27"/>
      <c r="O10" s="28">
        <f>N10*M10</f>
        <v>0</v>
      </c>
      <c r="P10" s="23"/>
    </row>
    <row r="11" spans="1:46" ht="27" customHeight="1">
      <c r="K11" s="24" t="s">
        <v>23</v>
      </c>
      <c r="L11" s="29"/>
      <c r="M11" s="134" t="s">
        <v>67</v>
      </c>
      <c r="N11" s="135"/>
      <c r="O11" s="136"/>
      <c r="P11" s="23"/>
    </row>
    <row r="12" spans="1:46" ht="27" customHeight="1">
      <c r="K12" s="31"/>
      <c r="L12" s="25"/>
      <c r="M12" s="30"/>
      <c r="N12" s="32"/>
      <c r="O12" s="33">
        <f>M12*N12</f>
        <v>0</v>
      </c>
      <c r="P12" s="23"/>
    </row>
    <row r="13" spans="1:46" ht="27">
      <c r="K13" s="34"/>
      <c r="L13" s="25"/>
      <c r="M13" s="30"/>
      <c r="N13" s="32"/>
      <c r="O13" s="33">
        <f>M13*N13</f>
        <v>0</v>
      </c>
      <c r="P13" s="23"/>
    </row>
    <row r="14" spans="1:46" ht="27" customHeight="1">
      <c r="K14" s="35"/>
      <c r="L14" s="25"/>
      <c r="M14" s="36"/>
      <c r="N14" s="37"/>
      <c r="O14" s="33">
        <f t="shared" ref="O14:O18" si="1">M14*N14</f>
        <v>0</v>
      </c>
      <c r="P14" s="23"/>
    </row>
    <row r="15" spans="1:46" ht="27" customHeight="1">
      <c r="K15" s="35"/>
      <c r="L15" s="25"/>
      <c r="M15" s="38"/>
      <c r="N15" s="37"/>
      <c r="O15" s="33">
        <f t="shared" si="1"/>
        <v>0</v>
      </c>
      <c r="P15" s="23"/>
    </row>
    <row r="16" spans="1:46" ht="27">
      <c r="K16" s="34"/>
      <c r="L16" s="25"/>
      <c r="M16" s="36"/>
      <c r="N16" s="37"/>
      <c r="O16" s="33">
        <f t="shared" si="1"/>
        <v>0</v>
      </c>
      <c r="P16" s="23"/>
    </row>
    <row r="17" spans="11:25" ht="27" customHeight="1">
      <c r="K17" s="35"/>
      <c r="L17" s="25"/>
      <c r="M17" s="36"/>
      <c r="N17" s="37"/>
      <c r="O17" s="33">
        <f t="shared" si="1"/>
        <v>0</v>
      </c>
      <c r="P17" s="23"/>
      <c r="Y17" s="22" t="s">
        <v>18</v>
      </c>
    </row>
    <row r="18" spans="11:25" ht="27" customHeight="1">
      <c r="K18" s="35"/>
      <c r="L18" s="25"/>
      <c r="M18" s="36"/>
      <c r="N18" s="37"/>
      <c r="O18" s="33">
        <f t="shared" si="1"/>
        <v>0</v>
      </c>
      <c r="P18" s="23"/>
    </row>
    <row r="19" spans="11:25" ht="27" customHeight="1">
      <c r="K19" s="24" t="s">
        <v>123</v>
      </c>
      <c r="L19" s="25"/>
      <c r="M19" s="39"/>
      <c r="N19" s="40"/>
      <c r="O19" s="33"/>
      <c r="P19" s="23"/>
    </row>
    <row r="20" spans="11:25" ht="27">
      <c r="K20" s="34"/>
      <c r="L20" s="25"/>
      <c r="M20" s="39"/>
      <c r="N20" s="40"/>
      <c r="O20" s="33">
        <f>M20*N20</f>
        <v>0</v>
      </c>
      <c r="P20" s="23"/>
    </row>
    <row r="21" spans="11:25" ht="27" customHeight="1">
      <c r="K21" s="31"/>
      <c r="L21" s="25"/>
      <c r="M21" s="39"/>
      <c r="N21" s="40"/>
      <c r="O21" s="33">
        <f>M21*N21</f>
        <v>0</v>
      </c>
      <c r="P21" s="23"/>
    </row>
    <row r="22" spans="11:25" ht="30" customHeight="1">
      <c r="K22" s="31"/>
      <c r="L22" s="25"/>
      <c r="M22" s="41"/>
      <c r="N22" s="42"/>
      <c r="O22" s="33">
        <f t="shared" ref="O22:O23" si="2">M22*N22</f>
        <v>0</v>
      </c>
      <c r="P22" s="23"/>
    </row>
    <row r="23" spans="11:25" ht="30" customHeight="1">
      <c r="K23" s="31"/>
      <c r="L23" s="25"/>
      <c r="M23" s="39"/>
      <c r="N23" s="42"/>
      <c r="O23" s="33">
        <f t="shared" si="2"/>
        <v>0</v>
      </c>
      <c r="P23" s="23"/>
    </row>
    <row r="24" spans="11:25" ht="30" customHeight="1">
      <c r="K24" s="34"/>
      <c r="L24" s="25"/>
      <c r="M24" s="43"/>
      <c r="N24" s="37"/>
      <c r="O24" s="33">
        <f>M24*N24</f>
        <v>0</v>
      </c>
      <c r="P24" s="23"/>
    </row>
    <row r="25" spans="11:25" ht="27" customHeight="1">
      <c r="K25" s="31"/>
      <c r="L25" s="25"/>
      <c r="M25" s="41"/>
      <c r="N25" s="40"/>
      <c r="O25" s="33">
        <f>M25*N25</f>
        <v>0</v>
      </c>
      <c r="P25" s="23"/>
    </row>
    <row r="26" spans="11:25" ht="28.5" customHeight="1">
      <c r="K26" s="31"/>
      <c r="L26" s="25"/>
      <c r="M26" s="44"/>
      <c r="N26" s="37"/>
      <c r="O26" s="33">
        <f t="shared" ref="O26:O35" si="3">M26*N26</f>
        <v>0</v>
      </c>
      <c r="P26" s="23"/>
    </row>
    <row r="27" spans="11:25" ht="27" customHeight="1">
      <c r="K27" s="31"/>
      <c r="L27" s="25"/>
      <c r="M27" s="44"/>
      <c r="N27" s="37"/>
      <c r="O27" s="33">
        <f t="shared" si="3"/>
        <v>0</v>
      </c>
      <c r="P27" s="23"/>
    </row>
    <row r="28" spans="11:25" ht="27" customHeight="1">
      <c r="K28" s="31"/>
      <c r="L28" s="25"/>
      <c r="M28" s="39"/>
      <c r="N28" s="37"/>
      <c r="O28" s="33">
        <f t="shared" si="3"/>
        <v>0</v>
      </c>
      <c r="P28" s="23"/>
    </row>
    <row r="29" spans="11:25" ht="27" customHeight="1">
      <c r="K29" s="24" t="s">
        <v>73</v>
      </c>
      <c r="L29" s="25"/>
      <c r="M29" s="38"/>
      <c r="N29" s="40"/>
      <c r="O29" s="33"/>
      <c r="P29" s="23"/>
    </row>
    <row r="30" spans="11:25" ht="27" customHeight="1">
      <c r="K30" s="31"/>
      <c r="L30" s="25"/>
      <c r="M30" s="39"/>
      <c r="N30" s="37"/>
      <c r="O30" s="33">
        <f t="shared" si="3"/>
        <v>0</v>
      </c>
      <c r="P30" s="23"/>
    </row>
    <row r="31" spans="11:25" ht="27">
      <c r="K31" s="31"/>
      <c r="L31" s="25"/>
      <c r="M31" s="39"/>
      <c r="N31" s="40"/>
      <c r="O31" s="33">
        <f t="shared" si="3"/>
        <v>0</v>
      </c>
      <c r="P31" s="23"/>
    </row>
    <row r="32" spans="11:25" ht="27.75">
      <c r="K32" s="24" t="s">
        <v>189</v>
      </c>
      <c r="L32" s="25"/>
      <c r="M32" s="39"/>
      <c r="N32" s="40"/>
      <c r="O32" s="33"/>
      <c r="P32" s="23"/>
    </row>
    <row r="33" spans="11:16" ht="27">
      <c r="K33" s="31"/>
      <c r="L33" s="25"/>
      <c r="M33" s="39"/>
      <c r="N33" s="40"/>
      <c r="O33" s="33">
        <f t="shared" si="3"/>
        <v>0</v>
      </c>
      <c r="P33" s="23"/>
    </row>
    <row r="34" spans="11:16" ht="27">
      <c r="K34" s="31"/>
      <c r="L34" s="25"/>
      <c r="M34" s="39"/>
      <c r="N34" s="40"/>
      <c r="O34" s="33">
        <f t="shared" si="3"/>
        <v>0</v>
      </c>
      <c r="P34" s="23"/>
    </row>
    <row r="35" spans="11:16" ht="27">
      <c r="K35" s="31"/>
      <c r="L35" s="25"/>
      <c r="M35" s="39"/>
      <c r="N35" s="40"/>
      <c r="O35" s="33">
        <f t="shared" si="3"/>
        <v>0</v>
      </c>
      <c r="P35" s="23"/>
    </row>
    <row r="36" spans="11:16" ht="27" customHeight="1">
      <c r="K36" s="45" t="s">
        <v>7</v>
      </c>
      <c r="L36" s="46"/>
      <c r="M36" s="47"/>
      <c r="N36" s="48"/>
      <c r="O36" s="49">
        <f>SUM(O12:O18)+SUM(O20:O31)+SUM(O33:O35)+O10</f>
        <v>0</v>
      </c>
      <c r="P36" s="23"/>
    </row>
    <row r="37" spans="11:16" ht="27.75">
      <c r="K37" s="129" t="s">
        <v>8</v>
      </c>
      <c r="L37" s="130"/>
      <c r="M37" s="130"/>
      <c r="N37" s="130"/>
      <c r="O37" s="131"/>
      <c r="P37" s="23"/>
    </row>
    <row r="38" spans="11:16" ht="27" customHeight="1">
      <c r="K38" s="50"/>
      <c r="L38" s="25"/>
      <c r="M38" s="51"/>
      <c r="N38" s="42"/>
      <c r="O38" s="28">
        <f>M38*N38</f>
        <v>0</v>
      </c>
      <c r="P38" s="23"/>
    </row>
    <row r="39" spans="11:16" ht="27" customHeight="1">
      <c r="K39" s="31"/>
      <c r="L39" s="25"/>
      <c r="M39" s="51"/>
      <c r="N39" s="42"/>
      <c r="O39" s="28">
        <f t="shared" ref="O39:O55" si="4">M39*N39</f>
        <v>0</v>
      </c>
      <c r="P39" s="23"/>
    </row>
    <row r="40" spans="11:16" ht="27" customHeight="1">
      <c r="K40" s="31"/>
      <c r="L40" s="25"/>
      <c r="M40" s="51"/>
      <c r="N40" s="42"/>
      <c r="O40" s="28">
        <f t="shared" si="4"/>
        <v>0</v>
      </c>
      <c r="P40" s="23"/>
    </row>
    <row r="41" spans="11:16" ht="27" customHeight="1">
      <c r="K41" s="31"/>
      <c r="L41" s="25"/>
      <c r="M41" s="51"/>
      <c r="N41" s="42"/>
      <c r="O41" s="28">
        <f t="shared" si="4"/>
        <v>0</v>
      </c>
      <c r="P41" s="23"/>
    </row>
    <row r="42" spans="11:16" ht="27" customHeight="1">
      <c r="K42" s="31"/>
      <c r="L42" s="25"/>
      <c r="M42" s="51"/>
      <c r="N42" s="42"/>
      <c r="O42" s="28">
        <f t="shared" si="4"/>
        <v>0</v>
      </c>
      <c r="P42" s="23"/>
    </row>
    <row r="43" spans="11:16" ht="27" customHeight="1">
      <c r="K43" s="31"/>
      <c r="L43" s="25"/>
      <c r="M43" s="51"/>
      <c r="N43" s="42"/>
      <c r="O43" s="28">
        <f t="shared" si="4"/>
        <v>0</v>
      </c>
      <c r="P43" s="23"/>
    </row>
    <row r="44" spans="11:16" ht="27" customHeight="1">
      <c r="K44" s="31"/>
      <c r="L44" s="25"/>
      <c r="M44" s="51"/>
      <c r="N44" s="42"/>
      <c r="O44" s="28">
        <f t="shared" si="4"/>
        <v>0</v>
      </c>
      <c r="P44" s="23"/>
    </row>
    <row r="45" spans="11:16" ht="27" customHeight="1">
      <c r="K45" s="31"/>
      <c r="L45" s="25"/>
      <c r="M45" s="51"/>
      <c r="N45" s="42"/>
      <c r="O45" s="28">
        <f t="shared" si="4"/>
        <v>0</v>
      </c>
      <c r="P45" s="23"/>
    </row>
    <row r="46" spans="11:16" ht="27" customHeight="1">
      <c r="K46" s="31"/>
      <c r="L46" s="25"/>
      <c r="M46" s="52"/>
      <c r="N46" s="42"/>
      <c r="O46" s="28">
        <f t="shared" si="4"/>
        <v>0</v>
      </c>
      <c r="P46" s="23"/>
    </row>
    <row r="47" spans="11:16" ht="27" customHeight="1">
      <c r="K47" s="31"/>
      <c r="L47" s="25"/>
      <c r="M47" s="52"/>
      <c r="N47" s="42"/>
      <c r="O47" s="28">
        <f t="shared" si="4"/>
        <v>0</v>
      </c>
      <c r="P47" s="23"/>
    </row>
    <row r="48" spans="11:16" ht="27" customHeight="1">
      <c r="K48" s="31"/>
      <c r="L48" s="25"/>
      <c r="M48" s="51"/>
      <c r="N48" s="42"/>
      <c r="O48" s="28">
        <f t="shared" si="4"/>
        <v>0</v>
      </c>
      <c r="P48" s="23"/>
    </row>
    <row r="49" spans="11:16" ht="27" customHeight="1">
      <c r="K49" s="31"/>
      <c r="L49" s="25"/>
      <c r="M49" s="51"/>
      <c r="N49" s="42"/>
      <c r="O49" s="28">
        <f t="shared" si="4"/>
        <v>0</v>
      </c>
      <c r="P49" s="23"/>
    </row>
    <row r="50" spans="11:16" ht="27" customHeight="1">
      <c r="K50" s="31"/>
      <c r="L50" s="25"/>
      <c r="M50" s="51"/>
      <c r="N50" s="42"/>
      <c r="O50" s="28">
        <f t="shared" si="4"/>
        <v>0</v>
      </c>
      <c r="P50" s="23"/>
    </row>
    <row r="51" spans="11:16" ht="27" customHeight="1">
      <c r="K51" s="31"/>
      <c r="L51" s="25"/>
      <c r="M51" s="51"/>
      <c r="N51" s="42"/>
      <c r="O51" s="28">
        <f t="shared" si="4"/>
        <v>0</v>
      </c>
      <c r="P51" s="23"/>
    </row>
    <row r="52" spans="11:16" ht="27" customHeight="1">
      <c r="K52" s="31"/>
      <c r="L52" s="25"/>
      <c r="M52" s="51"/>
      <c r="N52" s="42"/>
      <c r="O52" s="28">
        <f t="shared" si="4"/>
        <v>0</v>
      </c>
      <c r="P52" s="23"/>
    </row>
    <row r="53" spans="11:16" ht="27" customHeight="1">
      <c r="K53" s="50"/>
      <c r="L53" s="53"/>
      <c r="M53" s="54"/>
      <c r="N53" s="42"/>
      <c r="O53" s="28">
        <f t="shared" si="4"/>
        <v>0</v>
      </c>
      <c r="P53" s="23"/>
    </row>
    <row r="54" spans="11:16" ht="27" customHeight="1">
      <c r="K54" s="50"/>
      <c r="L54" s="53"/>
      <c r="M54" s="54"/>
      <c r="N54" s="42"/>
      <c r="O54" s="28">
        <f t="shared" si="4"/>
        <v>0</v>
      </c>
      <c r="P54" s="23"/>
    </row>
    <row r="55" spans="11:16" ht="27" customHeight="1">
      <c r="K55" s="55"/>
      <c r="L55" s="56"/>
      <c r="M55" s="57"/>
      <c r="N55" s="58"/>
      <c r="O55" s="28">
        <f t="shared" si="4"/>
        <v>0</v>
      </c>
      <c r="P55" s="23"/>
    </row>
    <row r="56" spans="11:16" ht="27.75">
      <c r="K56" s="59" t="s">
        <v>9</v>
      </c>
      <c r="L56" s="60"/>
      <c r="M56" s="61"/>
      <c r="N56" s="62"/>
      <c r="O56" s="63">
        <f>SUM(O38:O55)</f>
        <v>0</v>
      </c>
      <c r="P56" s="23"/>
    </row>
    <row r="57" spans="11:16" ht="27.75" thickBot="1">
      <c r="K57" s="137" t="s">
        <v>10</v>
      </c>
      <c r="L57" s="138"/>
      <c r="M57" s="138"/>
      <c r="N57" s="138"/>
      <c r="O57" s="64">
        <f>O36+O56</f>
        <v>0</v>
      </c>
      <c r="P57" s="23"/>
    </row>
    <row r="58" spans="11:16" ht="31.5" customHeight="1">
      <c r="K58" s="65" t="s">
        <v>68</v>
      </c>
      <c r="L58" s="66"/>
      <c r="M58" s="67"/>
      <c r="N58" s="68"/>
      <c r="O58" s="69">
        <f>O8-O36</f>
        <v>0</v>
      </c>
      <c r="P58" s="23"/>
    </row>
    <row r="59" spans="11:16" ht="31.5" customHeight="1" thickBot="1">
      <c r="K59" s="70" t="s">
        <v>69</v>
      </c>
      <c r="L59" s="71"/>
      <c r="M59" s="72"/>
      <c r="N59" s="72"/>
      <c r="O59" s="73">
        <f>O8-O57</f>
        <v>0</v>
      </c>
      <c r="P59" s="23"/>
    </row>
    <row r="60" spans="11:16" ht="27.75">
      <c r="K60" s="139" t="s">
        <v>11</v>
      </c>
      <c r="L60" s="140"/>
      <c r="M60" s="140"/>
      <c r="N60" s="140"/>
      <c r="O60" s="141"/>
      <c r="P60" s="23"/>
    </row>
    <row r="61" spans="11:16" ht="27.75">
      <c r="K61" s="142"/>
      <c r="L61" s="143"/>
      <c r="M61" s="143"/>
      <c r="N61" s="75"/>
      <c r="O61" s="2">
        <v>0</v>
      </c>
      <c r="P61" s="23"/>
    </row>
    <row r="62" spans="11:16" ht="27.75">
      <c r="K62" s="132"/>
      <c r="L62" s="133"/>
      <c r="M62" s="133"/>
      <c r="N62" s="75"/>
      <c r="O62" s="2">
        <v>0</v>
      </c>
      <c r="P62" s="23"/>
    </row>
    <row r="63" spans="11:16" ht="27.75">
      <c r="K63" s="132"/>
      <c r="L63" s="133"/>
      <c r="M63" s="133"/>
      <c r="N63" s="75"/>
      <c r="O63" s="2">
        <v>0</v>
      </c>
      <c r="P63" s="23"/>
    </row>
    <row r="64" spans="11:16" ht="27.75">
      <c r="K64" s="150"/>
      <c r="L64" s="151"/>
      <c r="M64" s="151"/>
      <c r="N64" s="75"/>
      <c r="O64" s="76">
        <v>0</v>
      </c>
      <c r="P64" s="23"/>
    </row>
    <row r="65" spans="2:16" ht="27.75" thickBot="1">
      <c r="K65" s="155" t="s">
        <v>24</v>
      </c>
      <c r="L65" s="156"/>
      <c r="M65" s="156"/>
      <c r="N65" s="156"/>
      <c r="O65" s="77">
        <f>SUM(O61:O64)</f>
        <v>0</v>
      </c>
      <c r="P65" s="23"/>
    </row>
    <row r="66" spans="2:16" ht="31.5" customHeight="1" thickBot="1">
      <c r="K66" s="157" t="s">
        <v>70</v>
      </c>
      <c r="L66" s="158"/>
      <c r="M66" s="158"/>
      <c r="N66" s="158"/>
      <c r="O66" s="78">
        <f>O8+O65-O57</f>
        <v>0</v>
      </c>
      <c r="P66" s="23"/>
    </row>
    <row r="67" spans="2:16" ht="27" customHeight="1">
      <c r="K67" s="79"/>
      <c r="L67" s="79"/>
      <c r="M67" s="79"/>
      <c r="N67" s="79"/>
      <c r="O67" s="80"/>
      <c r="P67" s="79"/>
    </row>
    <row r="68" spans="2:16" ht="27" customHeight="1">
      <c r="B68" s="153"/>
      <c r="C68" s="154"/>
      <c r="D68" s="154"/>
      <c r="E68" s="154"/>
      <c r="F68" s="154"/>
      <c r="G68" s="154"/>
      <c r="H68" s="81"/>
      <c r="I68" s="81"/>
      <c r="J68" s="81"/>
      <c r="K68" s="81"/>
      <c r="L68" s="81"/>
      <c r="M68" s="81"/>
      <c r="N68" s="81"/>
      <c r="O68" s="82"/>
      <c r="P68" s="81"/>
    </row>
    <row r="69" spans="2:16" ht="30.95" customHeight="1">
      <c r="B69" s="83"/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3"/>
      <c r="O69" s="82"/>
      <c r="P69" s="83"/>
    </row>
    <row r="70" spans="2:16" ht="30.95" customHeight="1">
      <c r="B70" s="83"/>
      <c r="C70" s="83"/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3"/>
      <c r="O70" s="82"/>
      <c r="P70" s="83"/>
    </row>
    <row r="71" spans="2:16" ht="30.95" customHeight="1">
      <c r="B71" s="83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3"/>
      <c r="O71" s="82"/>
      <c r="P71" s="83"/>
    </row>
    <row r="72" spans="2:16" ht="30.95" customHeight="1"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2"/>
      <c r="P72" s="83"/>
    </row>
    <row r="73" spans="2:16" ht="30.95" customHeight="1">
      <c r="B73" s="83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2"/>
      <c r="P73" s="83"/>
    </row>
    <row r="74" spans="2:16" ht="30.95" customHeight="1">
      <c r="B74" s="83"/>
      <c r="C74" s="83"/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3"/>
      <c r="O74" s="82"/>
      <c r="P74" s="83"/>
    </row>
    <row r="75" spans="2:16" ht="30.95" customHeight="1"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2"/>
      <c r="P75" s="83"/>
    </row>
    <row r="76" spans="2:16" ht="30.95" customHeight="1"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2"/>
      <c r="P76" s="83"/>
    </row>
    <row r="77" spans="2:16" ht="30.95" customHeight="1">
      <c r="B77" s="83"/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3"/>
      <c r="O77" s="82"/>
      <c r="P77" s="83"/>
    </row>
    <row r="78" spans="2:16" ht="30.95" customHeight="1"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2"/>
      <c r="P78" s="83"/>
    </row>
    <row r="79" spans="2:16" ht="30.95" customHeight="1">
      <c r="B79" s="83"/>
      <c r="C79" s="83"/>
      <c r="D79" s="83"/>
      <c r="E79" s="83"/>
      <c r="F79" s="83"/>
      <c r="G79" s="83"/>
      <c r="H79" s="83"/>
      <c r="I79" s="83"/>
      <c r="J79" s="83"/>
      <c r="K79" s="83"/>
      <c r="L79" s="83"/>
      <c r="M79" s="83"/>
      <c r="N79" s="83"/>
      <c r="O79" s="82"/>
      <c r="P79" s="83"/>
    </row>
    <row r="80" spans="2:16" ht="30.95" customHeight="1">
      <c r="B80" s="83"/>
      <c r="C80" s="83"/>
      <c r="D80" s="83"/>
      <c r="E80" s="83"/>
      <c r="F80" s="83"/>
      <c r="G80" s="83"/>
      <c r="H80" s="83"/>
      <c r="I80" s="83"/>
      <c r="J80" s="83"/>
      <c r="K80" s="83"/>
      <c r="L80" s="83"/>
      <c r="M80" s="83"/>
      <c r="N80" s="83"/>
      <c r="O80" s="82"/>
      <c r="P80" s="83"/>
    </row>
    <row r="81" spans="2:16" ht="30.95" customHeight="1">
      <c r="B81" s="83"/>
      <c r="C81" s="83"/>
      <c r="D81" s="83"/>
      <c r="E81" s="83"/>
      <c r="F81" s="83"/>
      <c r="G81" s="83"/>
      <c r="H81" s="83"/>
      <c r="I81" s="83"/>
      <c r="J81" s="83"/>
      <c r="K81" s="83"/>
      <c r="L81" s="83"/>
      <c r="M81" s="83"/>
      <c r="N81" s="83"/>
      <c r="O81" s="82"/>
      <c r="P81" s="83"/>
    </row>
    <row r="82" spans="2:16" ht="30.95" customHeight="1">
      <c r="B82" s="83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3"/>
      <c r="O82" s="82"/>
      <c r="P82" s="83"/>
    </row>
    <row r="83" spans="2:16" ht="30.95" customHeight="1">
      <c r="B83" s="83"/>
      <c r="C83" s="83"/>
      <c r="D83" s="83"/>
      <c r="E83" s="83"/>
      <c r="F83" s="83"/>
      <c r="G83" s="83"/>
      <c r="H83" s="83"/>
      <c r="I83" s="83"/>
      <c r="J83" s="83"/>
      <c r="K83" s="83"/>
      <c r="L83" s="83"/>
      <c r="M83" s="83"/>
      <c r="N83" s="83"/>
      <c r="O83" s="82"/>
      <c r="P83" s="83"/>
    </row>
    <row r="84" spans="2:16" ht="30.95" customHeight="1">
      <c r="B84" s="83"/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3"/>
      <c r="O84" s="82"/>
      <c r="P84" s="83"/>
    </row>
    <row r="85" spans="2:16" ht="30.95" customHeight="1">
      <c r="B85" s="83"/>
      <c r="C85" s="83"/>
      <c r="D85" s="83"/>
      <c r="E85" s="83"/>
      <c r="F85" s="83"/>
      <c r="G85" s="83"/>
      <c r="H85" s="83"/>
      <c r="I85" s="83"/>
      <c r="J85" s="83"/>
      <c r="K85" s="83"/>
      <c r="L85" s="83"/>
      <c r="M85" s="83"/>
      <c r="N85" s="83"/>
      <c r="O85" s="82"/>
      <c r="P85" s="83"/>
    </row>
    <row r="86" spans="2:16" ht="30.95" customHeight="1">
      <c r="B86" s="83"/>
      <c r="C86" s="83"/>
      <c r="D86" s="83"/>
      <c r="E86" s="83"/>
      <c r="F86" s="83"/>
      <c r="G86" s="83"/>
      <c r="H86" s="83"/>
      <c r="I86" s="83"/>
      <c r="J86" s="83"/>
      <c r="K86" s="83"/>
      <c r="L86" s="83"/>
      <c r="M86" s="83"/>
      <c r="N86" s="83"/>
      <c r="O86" s="82"/>
      <c r="P86" s="83"/>
    </row>
    <row r="87" spans="2:16" ht="30.95" customHeight="1">
      <c r="B87" s="83"/>
      <c r="C87" s="83"/>
      <c r="D87" s="83"/>
      <c r="E87" s="83"/>
      <c r="F87" s="83"/>
      <c r="G87" s="83"/>
      <c r="H87" s="83"/>
      <c r="I87" s="83"/>
      <c r="J87" s="83"/>
      <c r="K87" s="83"/>
      <c r="L87" s="83"/>
      <c r="M87" s="83"/>
      <c r="N87" s="83"/>
      <c r="O87" s="82"/>
      <c r="P87" s="83"/>
    </row>
    <row r="88" spans="2:16" ht="30.95" customHeight="1">
      <c r="B88" s="83"/>
      <c r="C88" s="83"/>
      <c r="D88" s="83"/>
      <c r="E88" s="83"/>
      <c r="F88" s="83"/>
      <c r="G88" s="83"/>
      <c r="H88" s="83"/>
      <c r="I88" s="83"/>
      <c r="J88" s="83"/>
      <c r="K88" s="83"/>
      <c r="L88" s="83"/>
      <c r="M88" s="83"/>
      <c r="N88" s="83"/>
      <c r="O88" s="82"/>
      <c r="P88" s="83"/>
    </row>
    <row r="89" spans="2:16" ht="30.95" customHeight="1">
      <c r="B89" s="83"/>
      <c r="C89" s="83"/>
      <c r="D89" s="83"/>
      <c r="E89" s="83"/>
      <c r="F89" s="83"/>
      <c r="G89" s="83"/>
      <c r="H89" s="83"/>
      <c r="I89" s="83"/>
      <c r="J89" s="83"/>
      <c r="K89" s="83"/>
      <c r="L89" s="83"/>
      <c r="M89" s="83"/>
      <c r="N89" s="83"/>
      <c r="O89" s="82"/>
      <c r="P89" s="83"/>
    </row>
    <row r="90" spans="2:16" ht="30.95" customHeight="1">
      <c r="B90" s="83"/>
      <c r="C90" s="83"/>
      <c r="D90" s="83"/>
      <c r="E90" s="83"/>
      <c r="F90" s="83"/>
      <c r="G90" s="83"/>
      <c r="H90" s="83"/>
      <c r="I90" s="83"/>
      <c r="J90" s="83"/>
      <c r="K90" s="83"/>
      <c r="L90" s="83"/>
      <c r="M90" s="83"/>
      <c r="N90" s="83"/>
      <c r="O90" s="82"/>
      <c r="P90" s="83"/>
    </row>
    <row r="91" spans="2:16" ht="30.95" customHeight="1">
      <c r="B91" s="83"/>
      <c r="C91" s="83"/>
      <c r="D91" s="83"/>
      <c r="E91" s="83"/>
      <c r="F91" s="83"/>
      <c r="G91" s="83"/>
      <c r="H91" s="83"/>
      <c r="I91" s="83"/>
      <c r="J91" s="83"/>
      <c r="K91" s="83"/>
      <c r="L91" s="83"/>
      <c r="M91" s="83"/>
      <c r="N91" s="83"/>
      <c r="O91" s="82"/>
      <c r="P91" s="83"/>
    </row>
    <row r="92" spans="2:16" ht="30.95" customHeight="1">
      <c r="B92" s="83"/>
      <c r="C92" s="83"/>
      <c r="D92" s="83"/>
      <c r="E92" s="83"/>
      <c r="F92" s="83"/>
      <c r="G92" s="83"/>
      <c r="H92" s="83"/>
      <c r="I92" s="83"/>
      <c r="J92" s="83"/>
      <c r="K92" s="83"/>
      <c r="L92" s="83"/>
      <c r="M92" s="83"/>
      <c r="N92" s="83"/>
      <c r="O92" s="82"/>
      <c r="P92" s="83"/>
    </row>
    <row r="93" spans="2:16" ht="30.95" customHeight="1">
      <c r="B93" s="83"/>
      <c r="C93" s="83"/>
      <c r="D93" s="83"/>
      <c r="E93" s="83"/>
      <c r="F93" s="83"/>
      <c r="G93" s="83"/>
      <c r="H93" s="83"/>
      <c r="I93" s="83"/>
      <c r="J93" s="83"/>
      <c r="K93" s="83"/>
      <c r="L93" s="83"/>
      <c r="M93" s="83"/>
      <c r="N93" s="83"/>
      <c r="O93" s="82"/>
      <c r="P93" s="83"/>
    </row>
    <row r="94" spans="2:16" ht="30.95" customHeight="1">
      <c r="B94" s="83"/>
      <c r="C94" s="83"/>
      <c r="D94" s="83"/>
      <c r="E94" s="83"/>
      <c r="F94" s="83"/>
      <c r="G94" s="83"/>
      <c r="H94" s="83"/>
      <c r="I94" s="83"/>
      <c r="J94" s="83"/>
      <c r="K94" s="83"/>
      <c r="L94" s="83"/>
      <c r="M94" s="83"/>
      <c r="N94" s="83"/>
      <c r="O94" s="82"/>
      <c r="P94" s="83"/>
    </row>
    <row r="95" spans="2:16" ht="30.95" customHeight="1">
      <c r="B95" s="83"/>
      <c r="C95" s="83"/>
      <c r="D95" s="83"/>
      <c r="E95" s="83"/>
      <c r="F95" s="83"/>
      <c r="G95" s="83"/>
      <c r="H95" s="83"/>
      <c r="I95" s="83"/>
      <c r="J95" s="83"/>
      <c r="K95" s="83"/>
      <c r="L95" s="83"/>
      <c r="M95" s="83"/>
      <c r="N95" s="83"/>
      <c r="O95" s="82"/>
      <c r="P95" s="83"/>
    </row>
    <row r="96" spans="2:16" ht="30.95" customHeight="1">
      <c r="B96" s="83"/>
      <c r="C96" s="83"/>
      <c r="D96" s="83"/>
      <c r="E96" s="83"/>
      <c r="F96" s="83"/>
      <c r="G96" s="83"/>
      <c r="H96" s="83"/>
      <c r="I96" s="83"/>
      <c r="J96" s="83"/>
      <c r="K96" s="83"/>
      <c r="L96" s="83"/>
      <c r="M96" s="83"/>
      <c r="N96" s="83"/>
      <c r="O96" s="82"/>
      <c r="P96" s="83"/>
    </row>
    <row r="97" spans="2:16" ht="30.95" customHeight="1">
      <c r="B97" s="83"/>
      <c r="C97" s="83"/>
      <c r="D97" s="83"/>
      <c r="E97" s="83"/>
      <c r="F97" s="83"/>
      <c r="G97" s="83"/>
      <c r="H97" s="83"/>
      <c r="I97" s="83"/>
      <c r="J97" s="83"/>
      <c r="K97" s="83"/>
      <c r="L97" s="83"/>
      <c r="M97" s="83"/>
      <c r="N97" s="83"/>
      <c r="O97" s="82"/>
      <c r="P97" s="83"/>
    </row>
    <row r="98" spans="2:16" ht="30.95" customHeight="1">
      <c r="B98" s="83"/>
      <c r="C98" s="83"/>
      <c r="D98" s="83"/>
      <c r="E98" s="83"/>
      <c r="F98" s="83"/>
      <c r="G98" s="83"/>
      <c r="H98" s="83"/>
      <c r="I98" s="83"/>
      <c r="J98" s="83"/>
      <c r="K98" s="83"/>
      <c r="L98" s="83"/>
      <c r="M98" s="83"/>
      <c r="N98" s="83"/>
      <c r="O98" s="82"/>
      <c r="P98" s="83"/>
    </row>
    <row r="99" spans="2:16" ht="30.95" customHeight="1">
      <c r="B99" s="83"/>
      <c r="C99" s="83"/>
      <c r="D99" s="83"/>
      <c r="E99" s="83"/>
      <c r="F99" s="83"/>
      <c r="G99" s="83"/>
      <c r="H99" s="83"/>
      <c r="I99" s="83"/>
      <c r="J99" s="83"/>
      <c r="K99" s="83"/>
      <c r="L99" s="83"/>
      <c r="M99" s="83"/>
      <c r="N99" s="83"/>
      <c r="O99" s="82"/>
      <c r="P99" s="83"/>
    </row>
    <row r="100" spans="2:16" ht="30.95" customHeight="1">
      <c r="B100" s="83"/>
      <c r="C100" s="83"/>
      <c r="D100" s="83"/>
      <c r="E100" s="83"/>
      <c r="F100" s="83"/>
      <c r="G100" s="83"/>
      <c r="H100" s="83"/>
      <c r="I100" s="83"/>
      <c r="J100" s="83"/>
      <c r="K100" s="83"/>
      <c r="L100" s="83"/>
      <c r="M100" s="83"/>
      <c r="N100" s="83"/>
      <c r="O100" s="82"/>
      <c r="P100" s="83"/>
    </row>
    <row r="101" spans="2:16" ht="30.95" customHeight="1">
      <c r="B101" s="83"/>
      <c r="C101" s="83"/>
      <c r="D101" s="83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2"/>
      <c r="P101" s="83"/>
    </row>
    <row r="102" spans="2:16" ht="30.95" customHeight="1">
      <c r="B102" s="83"/>
      <c r="C102" s="83"/>
      <c r="D102" s="83"/>
      <c r="E102" s="83"/>
      <c r="F102" s="83"/>
      <c r="G102" s="83"/>
      <c r="H102" s="83"/>
      <c r="I102" s="83"/>
      <c r="J102" s="83"/>
      <c r="K102" s="83"/>
      <c r="L102" s="83"/>
      <c r="M102" s="83"/>
      <c r="N102" s="83"/>
      <c r="O102" s="82"/>
      <c r="P102" s="83"/>
    </row>
    <row r="103" spans="2:16" ht="30.95" customHeight="1">
      <c r="B103" s="83"/>
      <c r="C103" s="83"/>
      <c r="D103" s="83"/>
      <c r="E103" s="83"/>
      <c r="F103" s="83"/>
      <c r="G103" s="83"/>
      <c r="H103" s="83"/>
      <c r="I103" s="83"/>
      <c r="J103" s="83"/>
      <c r="K103" s="83"/>
      <c r="L103" s="83"/>
      <c r="M103" s="83"/>
      <c r="N103" s="83"/>
      <c r="O103" s="82"/>
      <c r="P103" s="83"/>
    </row>
    <row r="104" spans="2:16" ht="30.95" customHeight="1">
      <c r="B104" s="83"/>
      <c r="C104" s="83"/>
      <c r="D104" s="83"/>
      <c r="E104" s="83"/>
      <c r="F104" s="83"/>
      <c r="G104" s="83"/>
      <c r="H104" s="83"/>
      <c r="I104" s="83"/>
      <c r="J104" s="83"/>
      <c r="K104" s="83"/>
      <c r="L104" s="83"/>
      <c r="M104" s="83"/>
      <c r="N104" s="83"/>
      <c r="O104" s="82"/>
      <c r="P104" s="83"/>
    </row>
    <row r="105" spans="2:16" ht="30.95" customHeight="1">
      <c r="B105" s="83"/>
      <c r="C105" s="83"/>
      <c r="D105" s="83"/>
      <c r="E105" s="83"/>
      <c r="F105" s="83"/>
      <c r="G105" s="83"/>
      <c r="H105" s="83"/>
      <c r="I105" s="83"/>
      <c r="J105" s="83"/>
      <c r="K105" s="83"/>
      <c r="L105" s="83"/>
      <c r="M105" s="83"/>
      <c r="N105" s="83"/>
      <c r="O105" s="82"/>
      <c r="P105" s="83"/>
    </row>
    <row r="106" spans="2:16" ht="30.95" customHeight="1">
      <c r="B106" s="83"/>
      <c r="C106" s="83"/>
      <c r="D106" s="83"/>
      <c r="E106" s="83"/>
      <c r="F106" s="83"/>
      <c r="G106" s="83"/>
      <c r="H106" s="83"/>
      <c r="I106" s="83"/>
      <c r="J106" s="83"/>
      <c r="K106" s="83"/>
      <c r="L106" s="83"/>
      <c r="M106" s="83"/>
      <c r="N106" s="83"/>
      <c r="O106" s="82"/>
      <c r="P106" s="83"/>
    </row>
    <row r="107" spans="2:16" ht="30.95" customHeight="1">
      <c r="B107" s="83"/>
      <c r="C107" s="83"/>
      <c r="D107" s="83"/>
      <c r="E107" s="83"/>
      <c r="F107" s="83"/>
      <c r="G107" s="83"/>
      <c r="H107" s="83"/>
      <c r="I107" s="83"/>
      <c r="J107" s="83"/>
      <c r="K107" s="83"/>
      <c r="L107" s="83"/>
      <c r="M107" s="83"/>
      <c r="N107" s="83"/>
      <c r="O107" s="82"/>
      <c r="P107" s="83"/>
    </row>
    <row r="108" spans="2:16" ht="30.95" customHeight="1">
      <c r="B108" s="83"/>
      <c r="C108" s="83"/>
      <c r="D108" s="83"/>
      <c r="E108" s="83"/>
      <c r="F108" s="83"/>
      <c r="G108" s="83"/>
      <c r="H108" s="83"/>
      <c r="I108" s="83"/>
      <c r="J108" s="83"/>
      <c r="K108" s="83"/>
      <c r="L108" s="83"/>
      <c r="M108" s="83"/>
      <c r="N108" s="83"/>
      <c r="O108" s="82"/>
      <c r="P108" s="83"/>
    </row>
    <row r="109" spans="2:16" ht="30.95" customHeight="1">
      <c r="B109" s="83"/>
      <c r="C109" s="83"/>
      <c r="D109" s="83"/>
      <c r="E109" s="83"/>
      <c r="F109" s="83"/>
      <c r="G109" s="83"/>
      <c r="H109" s="83"/>
      <c r="I109" s="83"/>
      <c r="J109" s="83"/>
      <c r="K109" s="83"/>
      <c r="L109" s="83"/>
      <c r="M109" s="83"/>
      <c r="N109" s="83"/>
      <c r="O109" s="82"/>
      <c r="P109" s="83"/>
    </row>
    <row r="110" spans="2:16" ht="30.95" customHeight="1">
      <c r="B110" s="83"/>
      <c r="C110" s="83"/>
      <c r="D110" s="83"/>
      <c r="E110" s="83"/>
      <c r="F110" s="83"/>
      <c r="G110" s="83"/>
      <c r="H110" s="83"/>
      <c r="I110" s="83"/>
      <c r="J110" s="83"/>
      <c r="K110" s="83"/>
      <c r="L110" s="83"/>
      <c r="M110" s="83"/>
      <c r="N110" s="83"/>
      <c r="O110" s="82"/>
      <c r="P110" s="83"/>
    </row>
    <row r="111" spans="2:16" ht="30.95" customHeight="1">
      <c r="B111" s="83"/>
      <c r="C111" s="83"/>
      <c r="D111" s="83"/>
      <c r="E111" s="83"/>
      <c r="F111" s="83"/>
      <c r="G111" s="83"/>
      <c r="H111" s="83"/>
      <c r="I111" s="83"/>
      <c r="J111" s="83"/>
      <c r="K111" s="83"/>
      <c r="L111" s="83"/>
      <c r="M111" s="83"/>
      <c r="N111" s="83"/>
      <c r="O111" s="82"/>
      <c r="P111" s="83"/>
    </row>
    <row r="112" spans="2:16" ht="30.95" customHeight="1">
      <c r="B112" s="83"/>
      <c r="C112" s="83"/>
      <c r="D112" s="83"/>
      <c r="E112" s="83"/>
      <c r="F112" s="83"/>
      <c r="G112" s="83"/>
      <c r="H112" s="83"/>
      <c r="I112" s="83"/>
      <c r="J112" s="83"/>
      <c r="K112" s="83"/>
      <c r="L112" s="83"/>
      <c r="M112" s="83"/>
      <c r="N112" s="83"/>
      <c r="O112" s="82"/>
      <c r="P112" s="83"/>
    </row>
    <row r="113" spans="2:18" ht="30.95" customHeight="1">
      <c r="B113" s="83"/>
      <c r="C113" s="83"/>
      <c r="D113" s="83"/>
      <c r="E113" s="83"/>
      <c r="F113" s="83"/>
      <c r="G113" s="83"/>
      <c r="H113" s="83"/>
      <c r="I113" s="83"/>
      <c r="J113" s="83"/>
      <c r="K113" s="83"/>
      <c r="L113" s="83"/>
      <c r="M113" s="83"/>
      <c r="N113" s="83"/>
      <c r="O113" s="82"/>
      <c r="P113" s="83"/>
    </row>
    <row r="114" spans="2:18" ht="30.95" customHeight="1">
      <c r="B114" s="83"/>
      <c r="C114" s="83"/>
      <c r="D114" s="83"/>
      <c r="E114" s="83"/>
      <c r="F114" s="83"/>
      <c r="G114" s="83"/>
      <c r="H114" s="83"/>
      <c r="I114" s="83"/>
      <c r="J114" s="83"/>
      <c r="K114" s="83"/>
      <c r="L114" s="83"/>
      <c r="M114" s="83"/>
      <c r="N114" s="83"/>
      <c r="O114" s="82"/>
      <c r="P114" s="83"/>
    </row>
    <row r="115" spans="2:18" ht="30.95" customHeight="1">
      <c r="B115" s="83"/>
      <c r="C115" s="83"/>
      <c r="D115" s="83"/>
      <c r="E115" s="83"/>
      <c r="F115" s="83"/>
      <c r="G115" s="83"/>
      <c r="H115" s="83"/>
      <c r="I115" s="83"/>
      <c r="J115" s="83"/>
      <c r="K115" s="83"/>
      <c r="L115" s="83"/>
      <c r="M115" s="83"/>
      <c r="N115" s="83"/>
      <c r="O115" s="82"/>
      <c r="P115" s="83"/>
    </row>
    <row r="116" spans="2:18" ht="30.95" customHeight="1">
      <c r="B116" s="83"/>
      <c r="C116" s="83"/>
      <c r="D116" s="83"/>
      <c r="E116" s="83"/>
      <c r="F116" s="83"/>
      <c r="G116" s="83"/>
      <c r="H116" s="83"/>
      <c r="I116" s="83"/>
      <c r="J116" s="83"/>
      <c r="K116" s="83"/>
      <c r="L116" s="83"/>
      <c r="M116" s="83"/>
      <c r="N116" s="83"/>
      <c r="O116" s="82"/>
      <c r="P116" s="83"/>
    </row>
    <row r="117" spans="2:18" ht="30.95" customHeight="1">
      <c r="B117" s="83"/>
      <c r="C117" s="83"/>
      <c r="D117" s="83"/>
      <c r="E117" s="83"/>
      <c r="F117" s="83"/>
      <c r="G117" s="83"/>
      <c r="H117" s="83"/>
      <c r="I117" s="83"/>
      <c r="J117" s="83"/>
      <c r="K117" s="83"/>
      <c r="L117" s="83"/>
      <c r="M117" s="83"/>
      <c r="N117" s="83"/>
      <c r="O117" s="82"/>
      <c r="P117" s="83"/>
    </row>
    <row r="118" spans="2:18" ht="30.95" customHeight="1">
      <c r="B118" s="83"/>
      <c r="C118" s="83"/>
      <c r="D118" s="83"/>
      <c r="E118" s="83"/>
      <c r="F118" s="83"/>
      <c r="G118" s="83"/>
      <c r="H118" s="83"/>
      <c r="I118" s="83"/>
      <c r="J118" s="83"/>
      <c r="K118" s="83"/>
      <c r="L118" s="83"/>
      <c r="M118" s="83"/>
      <c r="N118" s="83"/>
      <c r="O118" s="82"/>
      <c r="P118" s="83"/>
    </row>
    <row r="119" spans="2:18" ht="30.95" customHeight="1">
      <c r="B119" s="83"/>
      <c r="C119" s="83"/>
      <c r="D119" s="83"/>
      <c r="E119" s="83"/>
      <c r="F119" s="83"/>
      <c r="G119" s="83"/>
      <c r="H119" s="83"/>
      <c r="I119" s="83"/>
      <c r="J119" s="83"/>
      <c r="K119" s="83"/>
      <c r="L119" s="83"/>
      <c r="M119" s="83"/>
      <c r="N119" s="83"/>
      <c r="O119" s="82"/>
      <c r="P119" s="83"/>
    </row>
    <row r="120" spans="2:18" ht="30.95" customHeight="1">
      <c r="B120" s="83"/>
      <c r="C120" s="83"/>
      <c r="D120" s="83"/>
      <c r="E120" s="83"/>
      <c r="F120" s="83"/>
      <c r="G120" s="83"/>
      <c r="H120" s="83"/>
      <c r="I120" s="83"/>
      <c r="J120" s="83"/>
      <c r="K120" s="83"/>
      <c r="L120" s="83"/>
      <c r="M120" s="83"/>
      <c r="N120" s="83"/>
      <c r="O120" s="82"/>
      <c r="P120" s="83"/>
    </row>
    <row r="121" spans="2:18" ht="28.9" customHeight="1">
      <c r="B121" s="152" t="s">
        <v>190</v>
      </c>
      <c r="C121" s="152"/>
      <c r="D121" s="152"/>
      <c r="E121" s="152"/>
      <c r="F121" s="152"/>
      <c r="G121" s="152"/>
      <c r="H121" s="83"/>
      <c r="I121" s="83"/>
      <c r="J121" s="163" t="s">
        <v>124</v>
      </c>
      <c r="K121" s="163"/>
      <c r="L121" s="163"/>
      <c r="M121" s="163"/>
      <c r="N121" s="163"/>
      <c r="O121" s="163"/>
      <c r="P121" s="163"/>
      <c r="Q121" s="163"/>
      <c r="R121" s="163"/>
    </row>
    <row r="122" spans="2:18" ht="138.75">
      <c r="B122" s="112" t="s">
        <v>26</v>
      </c>
      <c r="C122" s="112" t="s">
        <v>27</v>
      </c>
      <c r="D122" s="112" t="s">
        <v>28</v>
      </c>
      <c r="E122" s="113" t="s">
        <v>240</v>
      </c>
      <c r="F122" s="112" t="s">
        <v>37</v>
      </c>
      <c r="G122" s="112" t="s">
        <v>55</v>
      </c>
      <c r="H122" s="83"/>
      <c r="I122" s="83"/>
      <c r="J122" s="84" t="s">
        <v>125</v>
      </c>
      <c r="K122" s="159" t="s">
        <v>126</v>
      </c>
      <c r="L122" s="160"/>
      <c r="M122" s="84" t="s">
        <v>127</v>
      </c>
      <c r="N122" s="84" t="s">
        <v>128</v>
      </c>
      <c r="O122" s="84" t="s">
        <v>129</v>
      </c>
      <c r="P122" s="84" t="s">
        <v>130</v>
      </c>
      <c r="Q122" s="84" t="s">
        <v>131</v>
      </c>
      <c r="R122" s="84" t="s">
        <v>132</v>
      </c>
    </row>
    <row r="123" spans="2:18" ht="27" customHeight="1">
      <c r="B123" s="144" t="s">
        <v>298</v>
      </c>
      <c r="C123" s="145"/>
      <c r="D123" s="145"/>
      <c r="E123" s="145"/>
      <c r="F123" s="145"/>
      <c r="G123" s="146"/>
      <c r="H123" s="83"/>
      <c r="I123" s="83"/>
      <c r="J123" s="85"/>
      <c r="K123" s="161">
        <v>1</v>
      </c>
      <c r="L123" s="162"/>
      <c r="M123" s="85">
        <v>2</v>
      </c>
      <c r="N123" s="85">
        <v>3</v>
      </c>
      <c r="O123" s="85">
        <v>4</v>
      </c>
      <c r="P123" s="85">
        <v>5</v>
      </c>
      <c r="Q123" s="85">
        <v>6</v>
      </c>
      <c r="R123" s="85">
        <v>7</v>
      </c>
    </row>
    <row r="124" spans="2:18" ht="27.75">
      <c r="B124" s="86" t="s">
        <v>208</v>
      </c>
      <c r="C124" s="86" t="s">
        <v>198</v>
      </c>
      <c r="D124" s="86" t="s">
        <v>195</v>
      </c>
      <c r="E124" s="86" t="s">
        <v>194</v>
      </c>
      <c r="F124" s="86" t="s">
        <v>193</v>
      </c>
      <c r="G124" s="86" t="s">
        <v>186</v>
      </c>
      <c r="H124" s="83"/>
      <c r="I124" s="83"/>
      <c r="J124" s="85">
        <v>1</v>
      </c>
      <c r="K124" s="117" t="s">
        <v>133</v>
      </c>
      <c r="L124" s="118"/>
      <c r="M124" s="85" t="s">
        <v>134</v>
      </c>
      <c r="N124" s="87">
        <v>44.29</v>
      </c>
      <c r="O124" s="88">
        <v>44.717391304347828</v>
      </c>
      <c r="P124" s="89">
        <f>N124*100/O124-100</f>
        <v>-0.95576081672338375</v>
      </c>
      <c r="Q124" s="88">
        <v>60</v>
      </c>
      <c r="R124" s="88">
        <v>20</v>
      </c>
    </row>
    <row r="125" spans="2:18" ht="27.75">
      <c r="B125" s="86" t="s">
        <v>209</v>
      </c>
      <c r="C125" s="86" t="s">
        <v>264</v>
      </c>
      <c r="D125" s="86" t="s">
        <v>196</v>
      </c>
      <c r="E125" s="86"/>
      <c r="F125" s="86"/>
      <c r="G125" s="86"/>
      <c r="H125" s="83"/>
      <c r="I125" s="83"/>
      <c r="J125" s="85">
        <v>2</v>
      </c>
      <c r="K125" s="117" t="s">
        <v>95</v>
      </c>
      <c r="L125" s="118"/>
      <c r="M125" s="85" t="s">
        <v>134</v>
      </c>
      <c r="N125" s="87">
        <v>68.83</v>
      </c>
      <c r="O125" s="88">
        <v>65.042553191489361</v>
      </c>
      <c r="P125" s="90">
        <f t="shared" ref="P125:P167" si="5">N125*100/O125-100</f>
        <v>5.8230291135099748</v>
      </c>
      <c r="Q125" s="88">
        <v>90</v>
      </c>
      <c r="R125" s="88">
        <v>50</v>
      </c>
    </row>
    <row r="126" spans="2:18" ht="27.75">
      <c r="B126" s="86" t="s">
        <v>210</v>
      </c>
      <c r="C126" s="86" t="s">
        <v>60</v>
      </c>
      <c r="D126" s="86" t="s">
        <v>56</v>
      </c>
      <c r="E126" s="86"/>
      <c r="F126" s="86"/>
      <c r="G126" s="86"/>
      <c r="H126" s="83"/>
      <c r="I126" s="83"/>
      <c r="J126" s="85">
        <v>3</v>
      </c>
      <c r="K126" s="117" t="s">
        <v>89</v>
      </c>
      <c r="L126" s="118"/>
      <c r="M126" s="85" t="s">
        <v>134</v>
      </c>
      <c r="N126" s="87">
        <v>36.880000000000003</v>
      </c>
      <c r="O126" s="88">
        <v>37.521739130434781</v>
      </c>
      <c r="P126" s="89">
        <f t="shared" si="5"/>
        <v>-1.710312862108907</v>
      </c>
      <c r="Q126" s="88">
        <v>50</v>
      </c>
      <c r="R126" s="88">
        <v>20</v>
      </c>
    </row>
    <row r="127" spans="2:18" ht="27.75">
      <c r="B127" s="86" t="s">
        <v>211</v>
      </c>
      <c r="C127" s="86" t="s">
        <v>61</v>
      </c>
      <c r="D127" s="86" t="s">
        <v>57</v>
      </c>
      <c r="E127" s="86"/>
      <c r="F127" s="86"/>
      <c r="G127" s="86"/>
      <c r="H127" s="83"/>
      <c r="I127" s="83"/>
      <c r="J127" s="85">
        <v>4</v>
      </c>
      <c r="K127" s="117" t="s">
        <v>174</v>
      </c>
      <c r="L127" s="118"/>
      <c r="M127" s="85" t="s">
        <v>134</v>
      </c>
      <c r="N127" s="87">
        <v>63.57</v>
      </c>
      <c r="O127" s="88">
        <v>59</v>
      </c>
      <c r="P127" s="90">
        <f t="shared" si="5"/>
        <v>7.7457627118644012</v>
      </c>
      <c r="Q127" s="88">
        <v>90</v>
      </c>
      <c r="R127" s="88">
        <v>50</v>
      </c>
    </row>
    <row r="128" spans="2:18" ht="27.75">
      <c r="B128" s="86" t="s">
        <v>212</v>
      </c>
      <c r="C128" s="86" t="s">
        <v>199</v>
      </c>
      <c r="D128" s="86" t="s">
        <v>58</v>
      </c>
      <c r="E128" s="86"/>
      <c r="F128" s="86"/>
      <c r="G128" s="86"/>
      <c r="H128" s="83"/>
      <c r="I128" s="83"/>
      <c r="J128" s="85">
        <v>5</v>
      </c>
      <c r="K128" s="117" t="s">
        <v>173</v>
      </c>
      <c r="L128" s="118"/>
      <c r="M128" s="85" t="s">
        <v>134</v>
      </c>
      <c r="N128" s="87">
        <v>65.709999999999994</v>
      </c>
      <c r="O128" s="88">
        <v>60</v>
      </c>
      <c r="P128" s="90">
        <f t="shared" si="5"/>
        <v>9.5166666666666515</v>
      </c>
      <c r="Q128" s="88">
        <v>100</v>
      </c>
      <c r="R128" s="88">
        <v>50</v>
      </c>
    </row>
    <row r="129" spans="2:18" ht="27.75">
      <c r="B129" s="86" t="s">
        <v>213</v>
      </c>
      <c r="C129" s="86" t="s">
        <v>200</v>
      </c>
      <c r="D129" s="86" t="s">
        <v>59</v>
      </c>
      <c r="E129" s="86"/>
      <c r="F129" s="86"/>
      <c r="G129" s="86"/>
      <c r="H129" s="83"/>
      <c r="I129" s="83"/>
      <c r="J129" s="85">
        <v>6</v>
      </c>
      <c r="K129" s="117" t="s">
        <v>135</v>
      </c>
      <c r="L129" s="118"/>
      <c r="M129" s="85" t="s">
        <v>134</v>
      </c>
      <c r="N129" s="87">
        <v>28.56</v>
      </c>
      <c r="O129" s="88">
        <v>28.8</v>
      </c>
      <c r="P129" s="89">
        <f t="shared" si="5"/>
        <v>-0.83333333333334281</v>
      </c>
      <c r="Q129" s="88">
        <v>45</v>
      </c>
      <c r="R129" s="88">
        <v>12</v>
      </c>
    </row>
    <row r="130" spans="2:18" ht="27.75">
      <c r="B130" s="86" t="s">
        <v>214</v>
      </c>
      <c r="C130" s="86" t="s">
        <v>201</v>
      </c>
      <c r="D130" s="86" t="s">
        <v>197</v>
      </c>
      <c r="E130" s="86"/>
      <c r="F130" s="86"/>
      <c r="G130" s="86"/>
      <c r="H130" s="83"/>
      <c r="I130" s="83"/>
      <c r="J130" s="85">
        <v>7</v>
      </c>
      <c r="K130" s="117" t="s">
        <v>136</v>
      </c>
      <c r="L130" s="118"/>
      <c r="M130" s="85" t="s">
        <v>134</v>
      </c>
      <c r="N130" s="87">
        <v>53.333333333333336</v>
      </c>
      <c r="O130" s="88">
        <v>52.5</v>
      </c>
      <c r="P130" s="90">
        <f t="shared" si="5"/>
        <v>1.5873015873015959</v>
      </c>
      <c r="Q130" s="88">
        <v>70</v>
      </c>
      <c r="R130" s="88">
        <v>40</v>
      </c>
    </row>
    <row r="131" spans="2:18" ht="27.75">
      <c r="B131" s="86" t="s">
        <v>215</v>
      </c>
      <c r="C131" s="86" t="s">
        <v>62</v>
      </c>
      <c r="D131" s="86"/>
      <c r="E131" s="86"/>
      <c r="F131" s="86"/>
      <c r="G131" s="86"/>
      <c r="H131" s="83"/>
      <c r="I131" s="83"/>
      <c r="J131" s="85">
        <v>8</v>
      </c>
      <c r="K131" s="117" t="s">
        <v>137</v>
      </c>
      <c r="L131" s="118"/>
      <c r="M131" s="85" t="s">
        <v>134</v>
      </c>
      <c r="N131" s="87">
        <v>44.1</v>
      </c>
      <c r="O131" s="88">
        <v>44.2</v>
      </c>
      <c r="P131" s="89">
        <f t="shared" si="5"/>
        <v>-0.22624434389140902</v>
      </c>
      <c r="Q131" s="88">
        <v>60</v>
      </c>
      <c r="R131" s="88">
        <v>30</v>
      </c>
    </row>
    <row r="132" spans="2:18" ht="27.75">
      <c r="B132" s="86" t="s">
        <v>216</v>
      </c>
      <c r="C132" s="86" t="s">
        <v>265</v>
      </c>
      <c r="D132" s="86"/>
      <c r="E132" s="86"/>
      <c r="F132" s="86"/>
      <c r="G132" s="86"/>
      <c r="H132" s="83"/>
      <c r="I132" s="83"/>
      <c r="J132" s="85">
        <v>9</v>
      </c>
      <c r="K132" s="117" t="s">
        <v>172</v>
      </c>
      <c r="L132" s="118"/>
      <c r="M132" s="85" t="s">
        <v>134</v>
      </c>
      <c r="N132" s="87">
        <v>60.26</v>
      </c>
      <c r="O132" s="88">
        <v>60.57692307692308</v>
      </c>
      <c r="P132" s="89">
        <f t="shared" si="5"/>
        <v>-0.52317460317460984</v>
      </c>
      <c r="Q132" s="88">
        <v>80</v>
      </c>
      <c r="R132" s="88">
        <v>45</v>
      </c>
    </row>
    <row r="133" spans="2:18" ht="27.75">
      <c r="B133" s="86" t="s">
        <v>217</v>
      </c>
      <c r="C133" s="86" t="s">
        <v>202</v>
      </c>
      <c r="D133" s="86"/>
      <c r="E133" s="86"/>
      <c r="F133" s="86"/>
      <c r="G133" s="86"/>
      <c r="H133" s="83"/>
      <c r="I133" s="83"/>
      <c r="J133" s="85">
        <v>10</v>
      </c>
      <c r="K133" s="117" t="s">
        <v>138</v>
      </c>
      <c r="L133" s="118"/>
      <c r="M133" s="85" t="s">
        <v>134</v>
      </c>
      <c r="N133" s="87">
        <v>23.31</v>
      </c>
      <c r="O133" s="88">
        <v>22.7</v>
      </c>
      <c r="P133" s="90">
        <f t="shared" si="5"/>
        <v>2.6872246696035234</v>
      </c>
      <c r="Q133" s="88">
        <v>40</v>
      </c>
      <c r="R133" s="88">
        <v>15</v>
      </c>
    </row>
    <row r="134" spans="2:18" ht="27.75">
      <c r="B134" s="86" t="s">
        <v>218</v>
      </c>
      <c r="C134" s="86" t="s">
        <v>203</v>
      </c>
      <c r="D134" s="86"/>
      <c r="E134" s="86"/>
      <c r="F134" s="86"/>
      <c r="G134" s="86"/>
      <c r="H134" s="83"/>
      <c r="I134" s="83"/>
      <c r="J134" s="85">
        <v>11</v>
      </c>
      <c r="K134" s="117" t="s">
        <v>90</v>
      </c>
      <c r="L134" s="118"/>
      <c r="M134" s="85" t="s">
        <v>134</v>
      </c>
      <c r="N134" s="87">
        <v>25</v>
      </c>
      <c r="O134" s="88">
        <v>26.9</v>
      </c>
      <c r="P134" s="89">
        <f t="shared" si="5"/>
        <v>-7.0631970260222943</v>
      </c>
      <c r="Q134" s="88">
        <v>35</v>
      </c>
      <c r="R134" s="88">
        <v>15</v>
      </c>
    </row>
    <row r="135" spans="2:18" ht="27.75">
      <c r="B135" s="86" t="s">
        <v>219</v>
      </c>
      <c r="C135" s="86" t="s">
        <v>204</v>
      </c>
      <c r="D135" s="86"/>
      <c r="E135" s="86"/>
      <c r="F135" s="86"/>
      <c r="G135" s="86"/>
      <c r="H135" s="83"/>
      <c r="I135" s="83"/>
      <c r="J135" s="85">
        <v>12</v>
      </c>
      <c r="K135" s="117" t="s">
        <v>171</v>
      </c>
      <c r="L135" s="118"/>
      <c r="M135" s="85" t="s">
        <v>134</v>
      </c>
      <c r="N135" s="87">
        <v>80</v>
      </c>
      <c r="O135" s="88">
        <v>83.333333333333329</v>
      </c>
      <c r="P135" s="89">
        <f t="shared" si="5"/>
        <v>-4</v>
      </c>
      <c r="Q135" s="88">
        <v>100</v>
      </c>
      <c r="R135" s="88">
        <v>60</v>
      </c>
    </row>
    <row r="136" spans="2:18" ht="27.75">
      <c r="B136" s="86" t="s">
        <v>191</v>
      </c>
      <c r="C136" s="86" t="s">
        <v>205</v>
      </c>
      <c r="D136" s="86"/>
      <c r="E136" s="86"/>
      <c r="F136" s="86"/>
      <c r="G136" s="86"/>
      <c r="H136" s="83"/>
      <c r="I136" s="83"/>
      <c r="J136" s="85">
        <v>13</v>
      </c>
      <c r="K136" s="117" t="s">
        <v>170</v>
      </c>
      <c r="L136" s="118"/>
      <c r="M136" s="85" t="s">
        <v>134</v>
      </c>
      <c r="N136" s="87">
        <v>37</v>
      </c>
      <c r="O136" s="88">
        <v>34.166666666666664</v>
      </c>
      <c r="P136" s="90">
        <f t="shared" si="5"/>
        <v>8.2926829268292721</v>
      </c>
      <c r="Q136" s="88">
        <v>45</v>
      </c>
      <c r="R136" s="88">
        <v>30</v>
      </c>
    </row>
    <row r="137" spans="2:18" ht="27.75">
      <c r="B137" s="86" t="s">
        <v>220</v>
      </c>
      <c r="C137" s="86" t="s">
        <v>206</v>
      </c>
      <c r="D137" s="86"/>
      <c r="E137" s="86"/>
      <c r="F137" s="86"/>
      <c r="G137" s="86"/>
      <c r="H137" s="83"/>
      <c r="I137" s="83"/>
      <c r="J137" s="85">
        <v>14</v>
      </c>
      <c r="K137" s="117" t="s">
        <v>139</v>
      </c>
      <c r="L137" s="118"/>
      <c r="M137" s="85" t="s">
        <v>134</v>
      </c>
      <c r="N137" s="87">
        <v>24.15</v>
      </c>
      <c r="O137" s="88">
        <v>23.529411764705898</v>
      </c>
      <c r="P137" s="90">
        <f t="shared" si="5"/>
        <v>2.6374999999999318</v>
      </c>
      <c r="Q137" s="88">
        <v>40</v>
      </c>
      <c r="R137" s="88">
        <v>15</v>
      </c>
    </row>
    <row r="138" spans="2:18" ht="27.75">
      <c r="B138" s="86" t="s">
        <v>221</v>
      </c>
      <c r="C138" s="86" t="s">
        <v>207</v>
      </c>
      <c r="D138" s="86"/>
      <c r="E138" s="86"/>
      <c r="F138" s="86"/>
      <c r="G138" s="86"/>
      <c r="H138" s="83"/>
      <c r="I138" s="83"/>
      <c r="J138" s="85">
        <v>15</v>
      </c>
      <c r="K138" s="117" t="s">
        <v>140</v>
      </c>
      <c r="L138" s="118"/>
      <c r="M138" s="85" t="s">
        <v>134</v>
      </c>
      <c r="N138" s="87">
        <v>20.64</v>
      </c>
      <c r="O138" s="88">
        <v>21</v>
      </c>
      <c r="P138" s="89">
        <f t="shared" si="5"/>
        <v>-1.7142857142857082</v>
      </c>
      <c r="Q138" s="88">
        <v>30</v>
      </c>
      <c r="R138" s="88">
        <v>12</v>
      </c>
    </row>
    <row r="139" spans="2:18" ht="27.75">
      <c r="B139" s="86" t="s">
        <v>222</v>
      </c>
      <c r="C139" s="116"/>
      <c r="D139" s="86"/>
      <c r="E139" s="86"/>
      <c r="F139" s="86"/>
      <c r="G139" s="86"/>
      <c r="H139" s="83"/>
      <c r="I139" s="83"/>
      <c r="J139" s="85">
        <v>16</v>
      </c>
      <c r="K139" s="117" t="s">
        <v>141</v>
      </c>
      <c r="L139" s="118"/>
      <c r="M139" s="85" t="s">
        <v>134</v>
      </c>
      <c r="N139" s="87">
        <v>46.4</v>
      </c>
      <c r="O139" s="88">
        <v>46.805555555555557</v>
      </c>
      <c r="P139" s="89">
        <f>N139*100/O139-100</f>
        <v>-0.86646884272997227</v>
      </c>
      <c r="Q139" s="88">
        <v>60</v>
      </c>
      <c r="R139" s="88">
        <v>30</v>
      </c>
    </row>
    <row r="140" spans="2:18" ht="27.75">
      <c r="B140" s="86" t="s">
        <v>223</v>
      </c>
      <c r="C140" s="86"/>
      <c r="D140" s="86"/>
      <c r="E140" s="86"/>
      <c r="F140" s="86"/>
      <c r="G140" s="86"/>
      <c r="H140" s="83"/>
      <c r="I140" s="83"/>
      <c r="J140" s="85">
        <v>17</v>
      </c>
      <c r="K140" s="117" t="s">
        <v>142</v>
      </c>
      <c r="L140" s="118"/>
      <c r="M140" s="85" t="s">
        <v>134</v>
      </c>
      <c r="N140" s="87">
        <v>42</v>
      </c>
      <c r="O140" s="88">
        <v>40</v>
      </c>
      <c r="P140" s="90">
        <f t="shared" si="5"/>
        <v>5</v>
      </c>
      <c r="Q140" s="88">
        <v>50</v>
      </c>
      <c r="R140" s="88">
        <v>20</v>
      </c>
    </row>
    <row r="141" spans="2:18" ht="27.75">
      <c r="B141" s="86" t="s">
        <v>224</v>
      </c>
      <c r="C141" s="86"/>
      <c r="D141" s="86"/>
      <c r="E141" s="86"/>
      <c r="F141" s="86"/>
      <c r="G141" s="86"/>
      <c r="H141" s="83"/>
      <c r="I141" s="83"/>
      <c r="J141" s="85">
        <v>18</v>
      </c>
      <c r="K141" s="117" t="s">
        <v>169</v>
      </c>
      <c r="L141" s="118"/>
      <c r="M141" s="85" t="s">
        <v>143</v>
      </c>
      <c r="N141" s="87">
        <v>41.25</v>
      </c>
      <c r="O141" s="88">
        <v>41.2</v>
      </c>
      <c r="P141" s="90">
        <f t="shared" si="5"/>
        <v>0.1213592233009706</v>
      </c>
      <c r="Q141" s="88">
        <v>48</v>
      </c>
      <c r="R141" s="88">
        <v>32</v>
      </c>
    </row>
    <row r="142" spans="2:18" ht="27.75">
      <c r="B142" s="86" t="s">
        <v>225</v>
      </c>
      <c r="C142" s="86"/>
      <c r="D142" s="86"/>
      <c r="E142" s="86"/>
      <c r="F142" s="86"/>
      <c r="G142" s="86"/>
      <c r="H142" s="83"/>
      <c r="I142" s="83"/>
      <c r="J142" s="85">
        <v>19</v>
      </c>
      <c r="K142" s="117" t="s">
        <v>144</v>
      </c>
      <c r="L142" s="118"/>
      <c r="M142" s="85" t="s">
        <v>134</v>
      </c>
      <c r="N142" s="87">
        <v>32.58</v>
      </c>
      <c r="O142" s="88">
        <v>31.481481481481481</v>
      </c>
      <c r="P142" s="90">
        <f t="shared" si="5"/>
        <v>3.4894117647058778</v>
      </c>
      <c r="Q142" s="88">
        <v>45</v>
      </c>
      <c r="R142" s="88">
        <v>20</v>
      </c>
    </row>
    <row r="143" spans="2:18" ht="27.75">
      <c r="B143" s="86" t="s">
        <v>63</v>
      </c>
      <c r="C143" s="86"/>
      <c r="D143" s="86"/>
      <c r="E143" s="86"/>
      <c r="F143" s="86"/>
      <c r="G143" s="86"/>
      <c r="H143" s="83"/>
      <c r="I143" s="83"/>
      <c r="J143" s="85"/>
      <c r="K143" s="117" t="s">
        <v>145</v>
      </c>
      <c r="L143" s="118"/>
      <c r="M143" s="85"/>
      <c r="N143" s="87"/>
      <c r="O143" s="88"/>
      <c r="P143" s="88"/>
      <c r="Q143" s="88"/>
      <c r="R143" s="88"/>
    </row>
    <row r="144" spans="2:18" ht="27.75">
      <c r="B144" s="86" t="s">
        <v>226</v>
      </c>
      <c r="C144" s="86"/>
      <c r="D144" s="86"/>
      <c r="E144" s="86"/>
      <c r="F144" s="86"/>
      <c r="G144" s="86"/>
      <c r="H144" s="83"/>
      <c r="I144" s="83"/>
      <c r="J144" s="85">
        <v>20</v>
      </c>
      <c r="K144" s="119" t="s">
        <v>178</v>
      </c>
      <c r="L144" s="120" t="s">
        <v>146</v>
      </c>
      <c r="M144" s="85" t="s">
        <v>147</v>
      </c>
      <c r="N144" s="87">
        <v>6.33</v>
      </c>
      <c r="O144" s="88">
        <v>6.1666666666666696</v>
      </c>
      <c r="P144" s="90">
        <f t="shared" si="5"/>
        <v>2.6486486486486029</v>
      </c>
      <c r="Q144" s="88">
        <v>8</v>
      </c>
      <c r="R144" s="88">
        <v>4</v>
      </c>
    </row>
    <row r="145" spans="2:18" ht="27.75">
      <c r="B145" s="86" t="s">
        <v>227</v>
      </c>
      <c r="C145" s="86"/>
      <c r="D145" s="86"/>
      <c r="E145" s="86"/>
      <c r="F145" s="86"/>
      <c r="G145" s="86"/>
      <c r="H145" s="83"/>
      <c r="I145" s="83"/>
      <c r="J145" s="85">
        <v>21</v>
      </c>
      <c r="K145" s="119" t="s">
        <v>179</v>
      </c>
      <c r="L145" s="120" t="s">
        <v>148</v>
      </c>
      <c r="M145" s="85" t="s">
        <v>147</v>
      </c>
      <c r="N145" s="87">
        <v>16.34</v>
      </c>
      <c r="O145" s="88">
        <v>16.318181818181817</v>
      </c>
      <c r="P145" s="90">
        <f t="shared" si="5"/>
        <v>0.13370473537605676</v>
      </c>
      <c r="Q145" s="88">
        <v>20</v>
      </c>
      <c r="R145" s="88">
        <v>12</v>
      </c>
    </row>
    <row r="146" spans="2:18" ht="27.75">
      <c r="B146" s="86" t="s">
        <v>228</v>
      </c>
      <c r="C146" s="86"/>
      <c r="D146" s="86"/>
      <c r="E146" s="86"/>
      <c r="F146" s="86"/>
      <c r="G146" s="86"/>
      <c r="H146" s="83"/>
      <c r="I146" s="83"/>
      <c r="J146" s="85">
        <v>22</v>
      </c>
      <c r="K146" s="117" t="s">
        <v>176</v>
      </c>
      <c r="L146" s="118"/>
      <c r="M146" s="85" t="s">
        <v>147</v>
      </c>
      <c r="N146" s="87">
        <v>5.58</v>
      </c>
      <c r="O146" s="88">
        <v>5.5555555555555554</v>
      </c>
      <c r="P146" s="90">
        <f t="shared" si="5"/>
        <v>0.43999999999999773</v>
      </c>
      <c r="Q146" s="88">
        <v>8</v>
      </c>
      <c r="R146" s="88">
        <v>3</v>
      </c>
    </row>
    <row r="147" spans="2:18" ht="27.75">
      <c r="B147" s="86" t="s">
        <v>229</v>
      </c>
      <c r="C147" s="86"/>
      <c r="D147" s="86"/>
      <c r="E147" s="86"/>
      <c r="F147" s="86"/>
      <c r="G147" s="86"/>
      <c r="H147" s="83"/>
      <c r="I147" s="83"/>
      <c r="J147" s="85">
        <v>23</v>
      </c>
      <c r="K147" s="117" t="s">
        <v>180</v>
      </c>
      <c r="L147" s="118"/>
      <c r="M147" s="85" t="s">
        <v>134</v>
      </c>
      <c r="N147" s="87">
        <v>52.5</v>
      </c>
      <c r="O147" s="88">
        <v>55</v>
      </c>
      <c r="P147" s="89">
        <f t="shared" si="5"/>
        <v>-4.5454545454545467</v>
      </c>
      <c r="Q147" s="88">
        <v>70</v>
      </c>
      <c r="R147" s="88">
        <v>35</v>
      </c>
    </row>
    <row r="148" spans="2:18" ht="27.75">
      <c r="B148" s="86" t="s">
        <v>230</v>
      </c>
      <c r="C148" s="86"/>
      <c r="D148" s="86"/>
      <c r="E148" s="86"/>
      <c r="F148" s="86"/>
      <c r="G148" s="86"/>
      <c r="H148" s="83"/>
      <c r="I148" s="83"/>
      <c r="J148" s="85">
        <v>24</v>
      </c>
      <c r="K148" s="117" t="s">
        <v>149</v>
      </c>
      <c r="L148" s="118"/>
      <c r="M148" s="85" t="s">
        <v>134</v>
      </c>
      <c r="N148" s="87">
        <v>92.63</v>
      </c>
      <c r="O148" s="88">
        <v>92.818181818181813</v>
      </c>
      <c r="P148" s="89">
        <f t="shared" si="5"/>
        <v>-0.20274240940254629</v>
      </c>
      <c r="Q148" s="88">
        <v>120</v>
      </c>
      <c r="R148" s="88">
        <v>70</v>
      </c>
    </row>
    <row r="149" spans="2:18" ht="27.75">
      <c r="B149" s="86" t="s">
        <v>231</v>
      </c>
      <c r="C149" s="86"/>
      <c r="D149" s="86"/>
      <c r="E149" s="86"/>
      <c r="F149" s="86"/>
      <c r="G149" s="86"/>
      <c r="H149" s="83"/>
      <c r="I149" s="83"/>
      <c r="J149" s="85">
        <v>25</v>
      </c>
      <c r="K149" s="117" t="s">
        <v>150</v>
      </c>
      <c r="L149" s="118"/>
      <c r="M149" s="85" t="s">
        <v>134</v>
      </c>
      <c r="N149" s="87">
        <v>99.74</v>
      </c>
      <c r="O149" s="88">
        <v>100.96153846153847</v>
      </c>
      <c r="P149" s="89">
        <f t="shared" si="5"/>
        <v>-1.2099047619047667</v>
      </c>
      <c r="Q149" s="88">
        <v>120</v>
      </c>
      <c r="R149" s="88">
        <v>80</v>
      </c>
    </row>
    <row r="150" spans="2:18" ht="27.75">
      <c r="B150" s="86" t="s">
        <v>232</v>
      </c>
      <c r="C150" s="86"/>
      <c r="D150" s="86"/>
      <c r="E150" s="86"/>
      <c r="F150" s="86"/>
      <c r="G150" s="86"/>
      <c r="H150" s="83"/>
      <c r="I150" s="83"/>
      <c r="J150" s="85">
        <v>26</v>
      </c>
      <c r="K150" s="117" t="s">
        <v>168</v>
      </c>
      <c r="L150" s="118"/>
      <c r="M150" s="85" t="s">
        <v>134</v>
      </c>
      <c r="N150" s="87">
        <v>40</v>
      </c>
      <c r="O150" s="88">
        <v>40.571428571428569</v>
      </c>
      <c r="P150" s="89">
        <f t="shared" si="5"/>
        <v>-1.4084507042253449</v>
      </c>
      <c r="Q150" s="88">
        <v>45</v>
      </c>
      <c r="R150" s="88">
        <v>30</v>
      </c>
    </row>
    <row r="151" spans="2:18" ht="27.75">
      <c r="B151" s="86" t="s">
        <v>263</v>
      </c>
      <c r="C151" s="86"/>
      <c r="D151" s="86"/>
      <c r="E151" s="86"/>
      <c r="F151" s="86"/>
      <c r="G151" s="86"/>
      <c r="H151" s="83"/>
      <c r="I151" s="83"/>
      <c r="J151" s="85">
        <v>27</v>
      </c>
      <c r="K151" s="117" t="s">
        <v>175</v>
      </c>
      <c r="L151" s="118"/>
      <c r="M151" s="85" t="s">
        <v>134</v>
      </c>
      <c r="N151" s="87">
        <v>87.5</v>
      </c>
      <c r="O151" s="88">
        <v>82.222222222222229</v>
      </c>
      <c r="P151" s="90">
        <f t="shared" si="5"/>
        <v>6.4189189189189051</v>
      </c>
      <c r="Q151" s="88">
        <v>100</v>
      </c>
      <c r="R151" s="88">
        <v>70</v>
      </c>
    </row>
    <row r="152" spans="2:18" ht="27.75">
      <c r="B152" s="86" t="s">
        <v>233</v>
      </c>
      <c r="C152" s="86"/>
      <c r="D152" s="86"/>
      <c r="E152" s="86"/>
      <c r="F152" s="86"/>
      <c r="G152" s="86"/>
      <c r="H152" s="83"/>
      <c r="I152" s="83"/>
      <c r="J152" s="85">
        <v>28</v>
      </c>
      <c r="K152" s="117" t="s">
        <v>151</v>
      </c>
      <c r="L152" s="118"/>
      <c r="M152" s="85" t="s">
        <v>152</v>
      </c>
      <c r="N152" s="87">
        <v>4.3899999999999997</v>
      </c>
      <c r="O152" s="88">
        <v>4.4368421052631586</v>
      </c>
      <c r="P152" s="89">
        <f t="shared" si="5"/>
        <v>-1.0557532621589871</v>
      </c>
      <c r="Q152" s="88">
        <v>8</v>
      </c>
      <c r="R152" s="88">
        <v>3</v>
      </c>
    </row>
    <row r="153" spans="2:18" ht="27.75">
      <c r="B153" s="86" t="s">
        <v>64</v>
      </c>
      <c r="C153" s="86"/>
      <c r="D153" s="86"/>
      <c r="E153" s="86"/>
      <c r="F153" s="86"/>
      <c r="G153" s="86"/>
      <c r="H153" s="83"/>
      <c r="I153" s="83"/>
      <c r="J153" s="85">
        <v>29</v>
      </c>
      <c r="K153" s="117" t="s">
        <v>93</v>
      </c>
      <c r="L153" s="118"/>
      <c r="M153" s="85" t="s">
        <v>153</v>
      </c>
      <c r="N153" s="87">
        <v>3.04</v>
      </c>
      <c r="O153" s="88">
        <v>3.1064285714285709</v>
      </c>
      <c r="P153" s="89">
        <f t="shared" si="5"/>
        <v>-2.1384226258909962</v>
      </c>
      <c r="Q153" s="88">
        <v>6</v>
      </c>
      <c r="R153" s="88">
        <v>2</v>
      </c>
    </row>
    <row r="154" spans="2:18" ht="27.75">
      <c r="B154" s="86" t="s">
        <v>65</v>
      </c>
      <c r="C154" s="86"/>
      <c r="D154" s="86"/>
      <c r="E154" s="86"/>
      <c r="F154" s="86"/>
      <c r="G154" s="86"/>
      <c r="H154" s="83"/>
      <c r="I154" s="83"/>
      <c r="J154" s="85">
        <v>30</v>
      </c>
      <c r="K154" s="117" t="s">
        <v>167</v>
      </c>
      <c r="L154" s="118"/>
      <c r="M154" s="85" t="s">
        <v>153</v>
      </c>
      <c r="N154" s="87">
        <v>25.6</v>
      </c>
      <c r="O154" s="88">
        <v>25.285714285714285</v>
      </c>
      <c r="P154" s="90">
        <f t="shared" si="5"/>
        <v>1.2429378531073496</v>
      </c>
      <c r="Q154" s="88">
        <v>35</v>
      </c>
      <c r="R154" s="88">
        <v>20</v>
      </c>
    </row>
    <row r="155" spans="2:18" ht="27.75">
      <c r="B155" s="86" t="s">
        <v>234</v>
      </c>
      <c r="C155" s="86"/>
      <c r="D155" s="86"/>
      <c r="E155" s="86"/>
      <c r="F155" s="86"/>
      <c r="G155" s="86"/>
      <c r="H155" s="83"/>
      <c r="I155" s="83"/>
      <c r="J155" s="85">
        <v>31</v>
      </c>
      <c r="K155" s="117" t="s">
        <v>166</v>
      </c>
      <c r="L155" s="118"/>
      <c r="M155" s="85" t="s">
        <v>153</v>
      </c>
      <c r="N155" s="87">
        <v>18.329999999999998</v>
      </c>
      <c r="O155" s="88">
        <v>20</v>
      </c>
      <c r="P155" s="89">
        <f t="shared" si="5"/>
        <v>-8.3500000000000085</v>
      </c>
      <c r="Q155" s="88">
        <v>25</v>
      </c>
      <c r="R155" s="88">
        <v>10</v>
      </c>
    </row>
    <row r="156" spans="2:18" ht="27.75">
      <c r="B156" s="86" t="s">
        <v>235</v>
      </c>
      <c r="C156" s="86"/>
      <c r="D156" s="86"/>
      <c r="E156" s="86"/>
      <c r="F156" s="86"/>
      <c r="G156" s="86"/>
      <c r="H156" s="83"/>
      <c r="I156" s="83"/>
      <c r="J156" s="85"/>
      <c r="K156" s="117" t="s">
        <v>154</v>
      </c>
      <c r="L156" s="118"/>
      <c r="M156" s="85"/>
      <c r="N156" s="87"/>
      <c r="O156" s="88"/>
      <c r="P156" s="88"/>
      <c r="Q156" s="88"/>
      <c r="R156" s="88"/>
    </row>
    <row r="157" spans="2:18" ht="27.75">
      <c r="B157" s="86" t="s">
        <v>236</v>
      </c>
      <c r="C157" s="86"/>
      <c r="D157" s="86"/>
      <c r="E157" s="86"/>
      <c r="F157" s="86"/>
      <c r="G157" s="86"/>
      <c r="H157" s="83"/>
      <c r="I157" s="83"/>
      <c r="J157" s="85">
        <v>32</v>
      </c>
      <c r="K157" s="119" t="s">
        <v>155</v>
      </c>
      <c r="L157" s="120" t="s">
        <v>155</v>
      </c>
      <c r="M157" s="85" t="s">
        <v>143</v>
      </c>
      <c r="N157" s="87">
        <v>35.520000000000003</v>
      </c>
      <c r="O157" s="88">
        <v>36.875</v>
      </c>
      <c r="P157" s="89">
        <f t="shared" si="5"/>
        <v>-3.6745762711864245</v>
      </c>
      <c r="Q157" s="88">
        <v>45</v>
      </c>
      <c r="R157" s="88">
        <v>24.7</v>
      </c>
    </row>
    <row r="158" spans="2:18" ht="27.75">
      <c r="B158" s="86" t="s">
        <v>237</v>
      </c>
      <c r="C158" s="86"/>
      <c r="D158" s="86"/>
      <c r="E158" s="86"/>
      <c r="F158" s="86"/>
      <c r="G158" s="86"/>
      <c r="H158" s="83"/>
      <c r="I158" s="83"/>
      <c r="J158" s="85">
        <v>33</v>
      </c>
      <c r="K158" s="119" t="s">
        <v>156</v>
      </c>
      <c r="L158" s="120" t="s">
        <v>156</v>
      </c>
      <c r="M158" s="85" t="s">
        <v>143</v>
      </c>
      <c r="N158" s="87">
        <v>39.19</v>
      </c>
      <c r="O158" s="88">
        <v>39.166666666666664</v>
      </c>
      <c r="P158" s="90">
        <f t="shared" si="5"/>
        <v>5.9574468085116905E-2</v>
      </c>
      <c r="Q158" s="88">
        <v>50</v>
      </c>
      <c r="R158" s="88">
        <v>20</v>
      </c>
    </row>
    <row r="159" spans="2:18" ht="27.75">
      <c r="B159" s="86" t="s">
        <v>238</v>
      </c>
      <c r="C159" s="86"/>
      <c r="D159" s="86"/>
      <c r="E159" s="86"/>
      <c r="F159" s="86"/>
      <c r="G159" s="86"/>
      <c r="H159" s="83"/>
      <c r="I159" s="83"/>
      <c r="J159" s="85">
        <v>34</v>
      </c>
      <c r="K159" s="119" t="s">
        <v>157</v>
      </c>
      <c r="L159" s="120" t="s">
        <v>157</v>
      </c>
      <c r="M159" s="85" t="s">
        <v>143</v>
      </c>
      <c r="N159" s="87">
        <v>50.11</v>
      </c>
      <c r="O159" s="88">
        <v>50</v>
      </c>
      <c r="P159" s="90">
        <f t="shared" si="5"/>
        <v>0.21999999999999886</v>
      </c>
      <c r="Q159" s="88">
        <v>60</v>
      </c>
      <c r="R159" s="88">
        <v>36</v>
      </c>
    </row>
    <row r="160" spans="2:18" ht="27.75">
      <c r="B160" s="86" t="s">
        <v>239</v>
      </c>
      <c r="C160" s="86"/>
      <c r="D160" s="86"/>
      <c r="E160" s="86"/>
      <c r="F160" s="86"/>
      <c r="G160" s="86"/>
      <c r="H160" s="83"/>
      <c r="I160" s="83"/>
      <c r="J160" s="85">
        <v>35</v>
      </c>
      <c r="K160" s="117" t="s">
        <v>158</v>
      </c>
      <c r="L160" s="118"/>
      <c r="M160" s="85" t="s">
        <v>159</v>
      </c>
      <c r="N160" s="87">
        <v>1.27</v>
      </c>
      <c r="O160" s="88">
        <v>1.1944444444444444</v>
      </c>
      <c r="P160" s="90">
        <f t="shared" si="5"/>
        <v>6.3255813953488342</v>
      </c>
      <c r="Q160" s="88">
        <v>1.6</v>
      </c>
      <c r="R160" s="88">
        <v>1</v>
      </c>
    </row>
    <row r="161" spans="1:18" ht="27.75">
      <c r="B161" s="86" t="s">
        <v>192</v>
      </c>
      <c r="C161" s="116"/>
      <c r="D161" s="116"/>
      <c r="E161" s="116"/>
      <c r="F161" s="116"/>
      <c r="G161" s="116"/>
      <c r="H161" s="83"/>
      <c r="I161" s="83"/>
      <c r="J161" s="85">
        <v>36</v>
      </c>
      <c r="K161" s="117" t="s">
        <v>165</v>
      </c>
      <c r="L161" s="118"/>
      <c r="M161" s="85" t="s">
        <v>159</v>
      </c>
      <c r="N161" s="87">
        <v>1.5</v>
      </c>
      <c r="O161" s="88">
        <v>1.4571428571428571</v>
      </c>
      <c r="P161" s="90">
        <f t="shared" si="5"/>
        <v>2.9411764705882462</v>
      </c>
      <c r="Q161" s="88">
        <v>1.8</v>
      </c>
      <c r="R161" s="88">
        <v>1.2</v>
      </c>
    </row>
    <row r="162" spans="1:18" ht="27.75">
      <c r="B162" s="147" t="s">
        <v>283</v>
      </c>
      <c r="C162" s="148"/>
      <c r="D162" s="148"/>
      <c r="E162" s="148"/>
      <c r="F162" s="148"/>
      <c r="G162" s="149"/>
      <c r="H162" s="83"/>
      <c r="I162" s="83"/>
      <c r="J162" s="85"/>
      <c r="K162" s="117" t="s">
        <v>160</v>
      </c>
      <c r="L162" s="118"/>
      <c r="M162" s="85"/>
      <c r="N162" s="87"/>
      <c r="O162" s="88"/>
      <c r="P162" s="88"/>
      <c r="Q162" s="88"/>
      <c r="R162" s="88"/>
    </row>
    <row r="163" spans="1:18" ht="27.75">
      <c r="B163" s="86" t="s">
        <v>211</v>
      </c>
      <c r="C163" s="86"/>
      <c r="D163" s="86"/>
      <c r="E163" s="86" t="s">
        <v>284</v>
      </c>
      <c r="F163" s="86"/>
      <c r="G163" s="86" t="s">
        <v>285</v>
      </c>
      <c r="H163" s="83"/>
      <c r="I163" s="83"/>
      <c r="J163" s="85">
        <v>37</v>
      </c>
      <c r="K163" s="119" t="s">
        <v>161</v>
      </c>
      <c r="L163" s="120" t="s">
        <v>161</v>
      </c>
      <c r="M163" s="85" t="s">
        <v>143</v>
      </c>
      <c r="N163" s="87">
        <v>28.55</v>
      </c>
      <c r="O163" s="88">
        <v>29.555555555555557</v>
      </c>
      <c r="P163" s="89">
        <f t="shared" si="5"/>
        <v>-3.4022556390977456</v>
      </c>
      <c r="Q163" s="88">
        <v>40</v>
      </c>
      <c r="R163" s="88">
        <v>25</v>
      </c>
    </row>
    <row r="164" spans="1:18" ht="27.75">
      <c r="B164" s="86" t="s">
        <v>286</v>
      </c>
      <c r="C164" s="86"/>
      <c r="D164" s="86"/>
      <c r="E164" s="86" t="s">
        <v>282</v>
      </c>
      <c r="F164" s="86"/>
      <c r="G164" s="86"/>
      <c r="H164" s="83"/>
      <c r="I164" s="83"/>
      <c r="J164" s="85">
        <v>38</v>
      </c>
      <c r="K164" s="119" t="s">
        <v>177</v>
      </c>
      <c r="L164" s="120" t="s">
        <v>162</v>
      </c>
      <c r="M164" s="85" t="s">
        <v>143</v>
      </c>
      <c r="N164" s="87">
        <v>41.25</v>
      </c>
      <c r="O164" s="88">
        <v>41.944444444444443</v>
      </c>
      <c r="P164" s="89">
        <f t="shared" si="5"/>
        <v>-1.6556291390728433</v>
      </c>
      <c r="Q164" s="88">
        <v>45</v>
      </c>
      <c r="R164" s="88">
        <v>35</v>
      </c>
    </row>
    <row r="165" spans="1:18" ht="27.75">
      <c r="B165" s="86" t="s">
        <v>287</v>
      </c>
      <c r="C165" s="86"/>
      <c r="D165" s="86"/>
      <c r="E165" s="86" t="s">
        <v>288</v>
      </c>
      <c r="F165" s="86"/>
      <c r="G165" s="86"/>
      <c r="H165" s="83"/>
      <c r="I165" s="83"/>
      <c r="J165" s="85">
        <v>39</v>
      </c>
      <c r="K165" s="119" t="s">
        <v>163</v>
      </c>
      <c r="L165" s="120" t="s">
        <v>163</v>
      </c>
      <c r="M165" s="85" t="s">
        <v>143</v>
      </c>
      <c r="N165" s="87">
        <v>51.5</v>
      </c>
      <c r="O165" s="88">
        <v>52</v>
      </c>
      <c r="P165" s="89">
        <f t="shared" si="5"/>
        <v>-0.961538461538467</v>
      </c>
      <c r="Q165" s="88">
        <v>70</v>
      </c>
      <c r="R165" s="88">
        <v>40</v>
      </c>
    </row>
    <row r="166" spans="1:18" ht="27.75">
      <c r="A166" s="83"/>
      <c r="B166" s="116"/>
      <c r="C166" s="86"/>
      <c r="D166" s="86"/>
      <c r="E166" s="86" t="s">
        <v>289</v>
      </c>
      <c r="F166" s="86"/>
      <c r="G166" s="86"/>
      <c r="H166" s="83"/>
      <c r="I166" s="83"/>
      <c r="J166" s="85">
        <v>40</v>
      </c>
      <c r="K166" s="117" t="s">
        <v>164</v>
      </c>
      <c r="L166" s="118"/>
      <c r="M166" s="85" t="s">
        <v>143</v>
      </c>
      <c r="N166" s="87">
        <v>49.35</v>
      </c>
      <c r="O166" s="88">
        <v>49.166666666666664</v>
      </c>
      <c r="P166" s="90">
        <f t="shared" si="5"/>
        <v>0.37288135593220773</v>
      </c>
      <c r="Q166" s="88">
        <v>60</v>
      </c>
      <c r="R166" s="88">
        <v>32</v>
      </c>
    </row>
    <row r="167" spans="1:18" ht="27.75">
      <c r="A167" s="83"/>
      <c r="B167" s="116"/>
      <c r="C167" s="86"/>
      <c r="D167" s="86"/>
      <c r="E167" s="86" t="s">
        <v>290</v>
      </c>
      <c r="F167" s="86"/>
      <c r="G167" s="86"/>
      <c r="H167" s="83"/>
      <c r="I167" s="83"/>
      <c r="J167" s="85">
        <v>41</v>
      </c>
      <c r="K167" s="117" t="s">
        <v>164</v>
      </c>
      <c r="L167" s="118"/>
      <c r="M167" s="85" t="s">
        <v>159</v>
      </c>
      <c r="N167" s="87">
        <v>24.54</v>
      </c>
      <c r="O167" s="88">
        <v>26.2</v>
      </c>
      <c r="P167" s="89">
        <f t="shared" si="5"/>
        <v>-6.3358778625954244</v>
      </c>
      <c r="Q167" s="88">
        <v>34</v>
      </c>
      <c r="R167" s="88">
        <v>18</v>
      </c>
    </row>
    <row r="168" spans="1:18" ht="27">
      <c r="A168" s="83"/>
      <c r="B168" s="116"/>
      <c r="C168" s="86"/>
      <c r="D168" s="86"/>
      <c r="E168" s="86" t="s">
        <v>291</v>
      </c>
      <c r="F168" s="86"/>
      <c r="G168" s="86"/>
      <c r="H168" s="83"/>
      <c r="I168" s="83"/>
      <c r="J168" s="83"/>
      <c r="K168" s="83"/>
      <c r="L168" s="83"/>
      <c r="M168" s="83"/>
      <c r="N168" s="83"/>
      <c r="O168" s="82"/>
      <c r="P168" s="83"/>
    </row>
    <row r="169" spans="1:18" ht="27">
      <c r="A169" s="83"/>
      <c r="B169" s="86"/>
      <c r="C169" s="86"/>
      <c r="D169" s="86"/>
      <c r="E169" s="86" t="s">
        <v>194</v>
      </c>
      <c r="F169" s="86"/>
      <c r="G169" s="86"/>
      <c r="H169" s="83"/>
      <c r="I169" s="83"/>
      <c r="J169" s="83"/>
      <c r="K169" s="83"/>
      <c r="L169" s="83"/>
      <c r="M169" s="83"/>
      <c r="N169" s="83"/>
      <c r="O169" s="82"/>
      <c r="P169" s="83"/>
    </row>
    <row r="170" spans="1:18" ht="27">
      <c r="A170" s="83"/>
      <c r="B170" s="116"/>
      <c r="C170" s="86"/>
      <c r="D170" s="86"/>
      <c r="E170" s="86" t="s">
        <v>292</v>
      </c>
      <c r="F170" s="86"/>
      <c r="G170" s="86"/>
      <c r="H170" s="83"/>
      <c r="I170" s="83"/>
      <c r="J170" s="83"/>
      <c r="K170" s="83"/>
      <c r="L170" s="83"/>
      <c r="M170" s="83"/>
      <c r="N170" s="83"/>
      <c r="O170" s="82"/>
      <c r="P170" s="83"/>
    </row>
    <row r="171" spans="1:18" ht="27">
      <c r="A171" s="83"/>
      <c r="B171" s="116"/>
      <c r="C171" s="86"/>
      <c r="D171" s="86"/>
      <c r="E171" s="86" t="s">
        <v>293</v>
      </c>
      <c r="F171" s="86"/>
      <c r="G171" s="86"/>
      <c r="H171" s="83"/>
      <c r="I171" s="83"/>
      <c r="J171" s="83"/>
      <c r="K171" s="83"/>
      <c r="L171" s="83"/>
      <c r="M171" s="83"/>
      <c r="N171" s="83"/>
      <c r="O171" s="82"/>
      <c r="P171" s="83"/>
    </row>
    <row r="172" spans="1:18" ht="27">
      <c r="A172" s="83"/>
      <c r="B172" s="116"/>
      <c r="C172" s="86"/>
      <c r="D172" s="86"/>
      <c r="E172" s="86" t="s">
        <v>294</v>
      </c>
      <c r="F172" s="86"/>
      <c r="G172" s="86"/>
      <c r="H172" s="83"/>
      <c r="I172" s="83"/>
      <c r="J172" s="83"/>
      <c r="K172" s="83"/>
      <c r="L172" s="83"/>
      <c r="M172" s="83"/>
      <c r="N172" s="83"/>
      <c r="O172" s="82"/>
      <c r="P172" s="83"/>
    </row>
    <row r="173" spans="1:18" ht="27.75">
      <c r="A173" s="83"/>
      <c r="B173" s="147" t="s">
        <v>295</v>
      </c>
      <c r="C173" s="148"/>
      <c r="D173" s="148"/>
      <c r="E173" s="148"/>
      <c r="F173" s="148"/>
      <c r="G173" s="149"/>
      <c r="H173" s="83"/>
      <c r="I173" s="83"/>
      <c r="J173" s="83"/>
      <c r="K173" s="83"/>
      <c r="L173" s="83"/>
      <c r="M173" s="83"/>
      <c r="N173" s="83"/>
      <c r="O173" s="82"/>
      <c r="P173" s="83"/>
    </row>
    <row r="174" spans="1:18" ht="27">
      <c r="A174" s="83"/>
      <c r="B174" s="116"/>
      <c r="C174" s="86" t="s">
        <v>200</v>
      </c>
      <c r="D174" s="86"/>
      <c r="E174" s="86"/>
      <c r="F174" s="86"/>
      <c r="G174" s="86"/>
      <c r="H174" s="83"/>
      <c r="I174" s="83"/>
      <c r="J174" s="83"/>
      <c r="K174" s="83"/>
      <c r="L174" s="83"/>
      <c r="M174" s="83"/>
      <c r="N174" s="83"/>
      <c r="O174" s="82"/>
      <c r="P174" s="83"/>
    </row>
    <row r="175" spans="1:18" ht="27">
      <c r="A175" s="83"/>
      <c r="B175" s="116"/>
      <c r="C175" s="86" t="s">
        <v>296</v>
      </c>
      <c r="D175" s="86"/>
      <c r="E175" s="86"/>
      <c r="F175" s="86"/>
      <c r="G175" s="86"/>
      <c r="H175" s="83"/>
      <c r="I175" s="83"/>
      <c r="J175" s="83"/>
      <c r="K175" s="83"/>
      <c r="L175" s="83"/>
      <c r="M175" s="83"/>
      <c r="N175" s="83"/>
      <c r="O175" s="82"/>
      <c r="P175" s="83"/>
    </row>
    <row r="176" spans="1:18" ht="27">
      <c r="A176" s="83"/>
      <c r="B176" s="116"/>
      <c r="C176" s="86" t="s">
        <v>297</v>
      </c>
      <c r="D176" s="86"/>
      <c r="E176" s="86"/>
      <c r="F176" s="86"/>
      <c r="G176" s="86"/>
      <c r="H176" s="83"/>
      <c r="I176" s="83"/>
      <c r="J176" s="83"/>
      <c r="K176" s="83"/>
      <c r="L176" s="83"/>
      <c r="M176" s="83"/>
      <c r="N176" s="83"/>
      <c r="O176" s="82"/>
      <c r="P176" s="83"/>
    </row>
    <row r="177" spans="1:16" ht="26.25">
      <c r="A177" s="83"/>
      <c r="B177" s="83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2"/>
      <c r="P177" s="83"/>
    </row>
    <row r="178" spans="1:16" ht="26.25">
      <c r="A178" s="83"/>
      <c r="B178" s="83"/>
      <c r="C178" s="83"/>
      <c r="D178" s="83"/>
      <c r="E178" s="83"/>
      <c r="F178" s="83"/>
      <c r="G178" s="83"/>
      <c r="H178" s="83"/>
      <c r="I178" s="83"/>
      <c r="J178" s="83"/>
      <c r="K178" s="83"/>
      <c r="L178" s="83"/>
      <c r="M178" s="83"/>
      <c r="N178" s="83"/>
      <c r="O178" s="82"/>
      <c r="P178" s="83"/>
    </row>
    <row r="179" spans="1:16" ht="26.25">
      <c r="A179" s="83"/>
      <c r="B179" s="83"/>
      <c r="C179" s="83"/>
      <c r="D179" s="83"/>
      <c r="E179" s="83"/>
      <c r="F179" s="83"/>
      <c r="G179" s="83"/>
      <c r="H179" s="83"/>
      <c r="I179" s="83"/>
      <c r="J179" s="83"/>
      <c r="K179" s="83"/>
      <c r="L179" s="83"/>
      <c r="M179" s="83"/>
      <c r="N179" s="83"/>
      <c r="O179" s="82"/>
      <c r="P179" s="83"/>
    </row>
    <row r="180" spans="1:16" ht="26.25">
      <c r="A180" s="83"/>
      <c r="B180" s="83"/>
      <c r="C180" s="83"/>
      <c r="D180" s="83"/>
      <c r="E180" s="83"/>
      <c r="F180" s="83"/>
      <c r="G180" s="83"/>
      <c r="H180" s="83"/>
      <c r="I180" s="83"/>
      <c r="J180" s="83"/>
      <c r="K180" s="83"/>
      <c r="L180" s="83"/>
      <c r="M180" s="83"/>
      <c r="N180" s="83"/>
      <c r="O180" s="82"/>
      <c r="P180" s="83"/>
    </row>
    <row r="181" spans="1:16" ht="26.25">
      <c r="A181" s="83"/>
      <c r="B181" s="83"/>
      <c r="C181" s="83"/>
      <c r="D181" s="83"/>
      <c r="E181" s="83"/>
      <c r="F181" s="83"/>
      <c r="G181" s="83"/>
      <c r="H181" s="83"/>
      <c r="I181" s="83"/>
      <c r="J181" s="83"/>
      <c r="K181" s="83"/>
      <c r="L181" s="83"/>
      <c r="M181" s="83"/>
      <c r="N181" s="83"/>
      <c r="O181" s="82"/>
      <c r="P181" s="83"/>
    </row>
    <row r="182" spans="1:16" ht="26.25">
      <c r="A182" s="83"/>
      <c r="B182" s="83"/>
      <c r="C182" s="83"/>
      <c r="D182" s="83"/>
      <c r="E182" s="83"/>
      <c r="F182" s="83"/>
      <c r="G182" s="83"/>
      <c r="H182" s="83"/>
      <c r="I182" s="83"/>
      <c r="J182" s="83"/>
      <c r="K182" s="83"/>
      <c r="L182" s="83"/>
      <c r="M182" s="83"/>
      <c r="N182" s="83"/>
      <c r="O182" s="82"/>
      <c r="P182" s="83"/>
    </row>
    <row r="183" spans="1:16" ht="26.25">
      <c r="A183" s="83"/>
      <c r="B183" s="83"/>
      <c r="C183" s="83"/>
      <c r="D183" s="83"/>
      <c r="E183" s="83"/>
      <c r="F183" s="83"/>
      <c r="G183" s="83"/>
      <c r="H183" s="83"/>
      <c r="I183" s="83"/>
      <c r="J183" s="83"/>
      <c r="K183" s="83"/>
      <c r="L183" s="83"/>
      <c r="M183" s="83"/>
      <c r="N183" s="83"/>
      <c r="O183" s="82"/>
      <c r="P183" s="83"/>
    </row>
    <row r="184" spans="1:16" ht="26.25">
      <c r="A184" s="83"/>
      <c r="B184" s="83"/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2"/>
      <c r="P184" s="83"/>
    </row>
    <row r="185" spans="1:16" ht="26.25">
      <c r="A185" s="83"/>
      <c r="B185" s="83"/>
      <c r="C185" s="83"/>
      <c r="D185" s="83"/>
      <c r="E185" s="83"/>
      <c r="F185" s="83"/>
      <c r="G185" s="83"/>
      <c r="H185" s="83"/>
      <c r="I185" s="83"/>
      <c r="J185" s="83"/>
      <c r="K185" s="83"/>
      <c r="L185" s="83"/>
      <c r="M185" s="83"/>
      <c r="N185" s="83"/>
      <c r="O185" s="82"/>
      <c r="P185" s="83"/>
    </row>
    <row r="186" spans="1:16" ht="26.25">
      <c r="A186" s="83"/>
      <c r="B186" s="83"/>
      <c r="C186" s="83"/>
      <c r="D186" s="83"/>
      <c r="E186" s="83"/>
      <c r="F186" s="83"/>
      <c r="G186" s="83"/>
      <c r="H186" s="83"/>
      <c r="I186" s="83"/>
      <c r="J186" s="83"/>
      <c r="K186" s="83"/>
      <c r="L186" s="83"/>
      <c r="M186" s="83"/>
      <c r="N186" s="83"/>
      <c r="O186" s="82"/>
      <c r="P186" s="83"/>
    </row>
    <row r="187" spans="1:16" ht="26.25">
      <c r="A187" s="83"/>
      <c r="B187" s="83"/>
      <c r="C187" s="83"/>
      <c r="D187" s="83"/>
      <c r="E187" s="83"/>
      <c r="F187" s="83"/>
      <c r="G187" s="83"/>
      <c r="H187" s="83"/>
      <c r="I187" s="83"/>
      <c r="J187" s="83"/>
      <c r="K187" s="83"/>
      <c r="L187" s="83"/>
      <c r="M187" s="83"/>
      <c r="N187" s="83"/>
      <c r="O187" s="82"/>
      <c r="P187" s="83"/>
    </row>
    <row r="188" spans="1:16" ht="26.25">
      <c r="A188" s="83"/>
      <c r="B188" s="83"/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2"/>
      <c r="P188" s="83"/>
    </row>
    <row r="189" spans="1:16" ht="26.25">
      <c r="A189" s="83"/>
      <c r="B189" s="83"/>
      <c r="C189" s="83"/>
      <c r="D189" s="83"/>
      <c r="E189" s="83"/>
      <c r="F189" s="83"/>
      <c r="G189" s="83"/>
      <c r="H189" s="83"/>
      <c r="I189" s="83"/>
      <c r="J189" s="83"/>
      <c r="K189" s="83"/>
      <c r="L189" s="83"/>
      <c r="M189" s="83"/>
      <c r="N189" s="83"/>
      <c r="O189" s="82"/>
      <c r="P189" s="83"/>
    </row>
    <row r="190" spans="1:16" ht="26.25">
      <c r="A190" s="83"/>
      <c r="B190" s="83"/>
      <c r="C190" s="83"/>
      <c r="D190" s="83"/>
      <c r="E190" s="83"/>
      <c r="F190" s="83"/>
      <c r="G190" s="83"/>
      <c r="H190" s="83"/>
      <c r="I190" s="83"/>
      <c r="J190" s="83"/>
      <c r="K190" s="83"/>
      <c r="L190" s="83"/>
      <c r="M190" s="83"/>
      <c r="N190" s="83"/>
      <c r="O190" s="82"/>
      <c r="P190" s="83"/>
    </row>
    <row r="191" spans="1:16" ht="26.25">
      <c r="A191" s="83"/>
      <c r="B191" s="83"/>
      <c r="C191" s="83"/>
      <c r="D191" s="83"/>
      <c r="E191" s="83"/>
      <c r="F191" s="83"/>
      <c r="G191" s="83"/>
      <c r="H191" s="83"/>
      <c r="I191" s="83"/>
      <c r="J191" s="83"/>
      <c r="K191" s="83"/>
      <c r="L191" s="83"/>
      <c r="M191" s="83"/>
      <c r="N191" s="83"/>
      <c r="O191" s="82"/>
      <c r="P191" s="83"/>
    </row>
    <row r="192" spans="1:16" ht="26.25">
      <c r="A192" s="83"/>
      <c r="B192" s="83"/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2"/>
      <c r="P192" s="83"/>
    </row>
    <row r="193" spans="1:16" ht="26.25">
      <c r="A193" s="83"/>
      <c r="B193" s="83"/>
      <c r="C193" s="83"/>
      <c r="D193" s="83"/>
      <c r="E193" s="83"/>
      <c r="F193" s="83"/>
      <c r="G193" s="83"/>
      <c r="H193" s="83"/>
      <c r="I193" s="83"/>
      <c r="J193" s="83"/>
      <c r="K193" s="83"/>
      <c r="L193" s="83"/>
      <c r="M193" s="83"/>
      <c r="N193" s="83"/>
      <c r="O193" s="82"/>
      <c r="P193" s="83"/>
    </row>
    <row r="194" spans="1:16" ht="26.25">
      <c r="A194" s="83"/>
      <c r="B194" s="83"/>
      <c r="C194" s="83"/>
      <c r="D194" s="83"/>
      <c r="E194" s="83"/>
      <c r="F194" s="83"/>
      <c r="G194" s="83"/>
      <c r="H194" s="83"/>
      <c r="I194" s="83"/>
      <c r="J194" s="83"/>
      <c r="K194" s="83"/>
      <c r="L194" s="83"/>
      <c r="M194" s="83"/>
      <c r="N194" s="83"/>
      <c r="O194" s="82"/>
      <c r="P194" s="83"/>
    </row>
    <row r="195" spans="1:16" ht="26.25">
      <c r="A195" s="83"/>
      <c r="B195" s="83"/>
      <c r="C195" s="83"/>
      <c r="D195" s="83"/>
      <c r="E195" s="83"/>
      <c r="F195" s="83"/>
      <c r="G195" s="83"/>
      <c r="H195" s="83"/>
      <c r="I195" s="83"/>
      <c r="J195" s="83"/>
      <c r="K195" s="83"/>
      <c r="L195" s="83"/>
      <c r="M195" s="83"/>
      <c r="N195" s="83"/>
      <c r="O195" s="82"/>
      <c r="P195" s="83"/>
    </row>
    <row r="196" spans="1:16" ht="26.25">
      <c r="A196" s="83"/>
      <c r="B196" s="83"/>
      <c r="C196" s="83"/>
      <c r="D196" s="83"/>
      <c r="E196" s="83"/>
      <c r="F196" s="83"/>
      <c r="G196" s="83"/>
      <c r="H196" s="83"/>
      <c r="I196" s="83"/>
      <c r="J196" s="83"/>
      <c r="K196" s="83"/>
      <c r="L196" s="83"/>
      <c r="M196" s="83"/>
      <c r="N196" s="83"/>
      <c r="O196" s="82"/>
      <c r="P196" s="83"/>
    </row>
    <row r="197" spans="1:16" ht="26.25">
      <c r="A197" s="83"/>
      <c r="B197" s="83"/>
      <c r="C197" s="83"/>
      <c r="D197" s="83"/>
      <c r="E197" s="83"/>
      <c r="F197" s="83"/>
      <c r="G197" s="83"/>
      <c r="H197" s="83"/>
      <c r="I197" s="83"/>
      <c r="J197" s="83"/>
      <c r="K197" s="83"/>
      <c r="L197" s="83"/>
      <c r="M197" s="83"/>
      <c r="N197" s="83"/>
      <c r="O197" s="82"/>
      <c r="P197" s="83"/>
    </row>
    <row r="198" spans="1:16" ht="26.25">
      <c r="A198" s="83"/>
      <c r="B198" s="83"/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2"/>
      <c r="P198" s="83"/>
    </row>
    <row r="199" spans="1:16" ht="26.25">
      <c r="A199" s="83"/>
      <c r="B199" s="83"/>
      <c r="C199" s="83"/>
      <c r="D199" s="83"/>
      <c r="E199" s="83"/>
      <c r="F199" s="83"/>
      <c r="G199" s="83"/>
      <c r="H199" s="83"/>
      <c r="I199" s="83"/>
      <c r="J199" s="83"/>
      <c r="K199" s="83"/>
      <c r="L199" s="83"/>
      <c r="M199" s="83"/>
      <c r="N199" s="83"/>
      <c r="O199" s="82"/>
      <c r="P199" s="83"/>
    </row>
    <row r="200" spans="1:16" ht="26.25">
      <c r="A200" s="83"/>
      <c r="B200" s="83"/>
      <c r="C200" s="83"/>
      <c r="D200" s="83"/>
      <c r="E200" s="83"/>
      <c r="F200" s="83"/>
      <c r="G200" s="83"/>
      <c r="H200" s="83"/>
      <c r="I200" s="83"/>
      <c r="J200" s="83"/>
      <c r="K200" s="83"/>
      <c r="L200" s="83"/>
      <c r="M200" s="83"/>
      <c r="N200" s="83"/>
      <c r="O200" s="82"/>
      <c r="P200" s="83"/>
    </row>
    <row r="201" spans="1:16" ht="26.25">
      <c r="A201" s="83"/>
      <c r="B201" s="83"/>
      <c r="C201" s="83"/>
      <c r="D201" s="83"/>
      <c r="E201" s="83"/>
      <c r="F201" s="83"/>
      <c r="G201" s="83"/>
      <c r="H201" s="83"/>
      <c r="I201" s="83"/>
      <c r="J201" s="83"/>
      <c r="K201" s="83"/>
      <c r="L201" s="83"/>
      <c r="M201" s="83"/>
      <c r="N201" s="83"/>
      <c r="O201" s="82"/>
      <c r="P201" s="83"/>
    </row>
    <row r="202" spans="1:16" ht="26.25">
      <c r="A202" s="83"/>
      <c r="B202" s="83"/>
      <c r="C202" s="83"/>
      <c r="D202" s="83"/>
      <c r="E202" s="83"/>
      <c r="F202" s="83"/>
      <c r="G202" s="83"/>
      <c r="H202" s="83"/>
      <c r="I202" s="83"/>
      <c r="J202" s="83"/>
      <c r="K202" s="83"/>
      <c r="L202" s="83"/>
      <c r="M202" s="83"/>
      <c r="N202" s="83"/>
      <c r="O202" s="82"/>
      <c r="P202" s="83"/>
    </row>
    <row r="203" spans="1:16" ht="26.25">
      <c r="A203" s="83"/>
      <c r="B203" s="83"/>
      <c r="C203" s="83"/>
      <c r="D203" s="83"/>
      <c r="E203" s="83"/>
      <c r="F203" s="83"/>
      <c r="G203" s="83"/>
      <c r="H203" s="83"/>
      <c r="I203" s="83"/>
      <c r="J203" s="83"/>
      <c r="K203" s="83"/>
      <c r="L203" s="83"/>
      <c r="M203" s="83"/>
      <c r="N203" s="83"/>
      <c r="O203" s="82"/>
      <c r="P203" s="83"/>
    </row>
    <row r="204" spans="1:16" ht="26.25">
      <c r="A204" s="83"/>
      <c r="B204" s="83"/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2"/>
      <c r="P204" s="83"/>
    </row>
    <row r="205" spans="1:16" ht="26.25">
      <c r="A205" s="83"/>
      <c r="B205" s="83"/>
      <c r="C205" s="83"/>
      <c r="D205" s="83"/>
      <c r="E205" s="83"/>
      <c r="F205" s="83"/>
      <c r="G205" s="83"/>
      <c r="H205" s="83"/>
      <c r="I205" s="83"/>
      <c r="J205" s="83"/>
      <c r="K205" s="83"/>
      <c r="L205" s="83"/>
      <c r="M205" s="83"/>
      <c r="N205" s="83"/>
      <c r="O205" s="82"/>
      <c r="P205" s="83"/>
    </row>
    <row r="206" spans="1:16" ht="26.25">
      <c r="A206" s="83"/>
      <c r="B206" s="83"/>
      <c r="C206" s="83"/>
      <c r="D206" s="83"/>
      <c r="E206" s="83"/>
      <c r="F206" s="83"/>
      <c r="G206" s="83"/>
      <c r="H206" s="83"/>
      <c r="I206" s="83"/>
      <c r="J206" s="83"/>
      <c r="K206" s="83"/>
      <c r="L206" s="83"/>
      <c r="M206" s="83"/>
      <c r="N206" s="83"/>
      <c r="O206" s="82"/>
      <c r="P206" s="83"/>
    </row>
    <row r="207" spans="1:16" ht="26.25">
      <c r="A207" s="83"/>
      <c r="B207" s="83"/>
      <c r="C207" s="83"/>
      <c r="D207" s="83"/>
      <c r="E207" s="83"/>
      <c r="F207" s="83"/>
      <c r="G207" s="83"/>
      <c r="H207" s="83"/>
      <c r="I207" s="83"/>
      <c r="J207" s="83"/>
      <c r="K207" s="83"/>
      <c r="L207" s="83"/>
      <c r="M207" s="83"/>
      <c r="N207" s="83"/>
      <c r="O207" s="82"/>
      <c r="P207" s="83"/>
    </row>
    <row r="208" spans="1:16" ht="26.25">
      <c r="A208" s="83"/>
      <c r="B208" s="83"/>
      <c r="C208" s="83"/>
      <c r="D208" s="83"/>
      <c r="E208" s="83"/>
      <c r="F208" s="83"/>
      <c r="G208" s="83"/>
      <c r="H208" s="83"/>
      <c r="I208" s="83"/>
      <c r="J208" s="83"/>
      <c r="K208" s="83"/>
      <c r="L208" s="83"/>
      <c r="M208" s="83"/>
      <c r="N208" s="83"/>
      <c r="O208" s="82"/>
      <c r="P208" s="83"/>
    </row>
    <row r="209" spans="1:16" ht="26.25">
      <c r="A209" s="83"/>
      <c r="B209" s="83"/>
      <c r="C209" s="83"/>
      <c r="D209" s="83"/>
      <c r="E209" s="83"/>
      <c r="F209" s="83"/>
      <c r="G209" s="83"/>
      <c r="H209" s="83"/>
      <c r="I209" s="83"/>
      <c r="J209" s="83"/>
      <c r="K209" s="83"/>
      <c r="L209" s="83"/>
      <c r="M209" s="83"/>
      <c r="N209" s="83"/>
      <c r="O209" s="82"/>
      <c r="P209" s="83"/>
    </row>
    <row r="210" spans="1:16" ht="26.25">
      <c r="A210" s="83"/>
      <c r="B210" s="83"/>
      <c r="C210" s="83"/>
      <c r="D210" s="83"/>
      <c r="E210" s="83"/>
      <c r="F210" s="83"/>
      <c r="G210" s="83"/>
      <c r="H210" s="83"/>
      <c r="I210" s="83"/>
      <c r="J210" s="83"/>
      <c r="K210" s="83"/>
      <c r="L210" s="83"/>
      <c r="M210" s="83"/>
      <c r="N210" s="83"/>
      <c r="O210" s="82"/>
      <c r="P210" s="83"/>
    </row>
    <row r="211" spans="1:16" ht="26.25">
      <c r="A211" s="83"/>
      <c r="B211" s="83"/>
      <c r="C211" s="83"/>
      <c r="D211" s="83"/>
      <c r="E211" s="83"/>
      <c r="F211" s="83"/>
      <c r="G211" s="83"/>
      <c r="H211" s="83"/>
      <c r="I211" s="83"/>
      <c r="J211" s="83"/>
      <c r="K211" s="83"/>
      <c r="L211" s="83"/>
      <c r="M211" s="83"/>
      <c r="N211" s="83"/>
      <c r="O211" s="82"/>
      <c r="P211" s="83"/>
    </row>
    <row r="212" spans="1:16" ht="26.25">
      <c r="A212" s="83"/>
      <c r="B212" s="83"/>
      <c r="C212" s="83"/>
      <c r="D212" s="83"/>
      <c r="E212" s="83"/>
      <c r="F212" s="83"/>
      <c r="G212" s="83"/>
      <c r="H212" s="83"/>
      <c r="I212" s="83"/>
      <c r="J212" s="83"/>
      <c r="K212" s="83"/>
      <c r="L212" s="83"/>
      <c r="M212" s="83"/>
      <c r="N212" s="83"/>
      <c r="O212" s="82"/>
      <c r="P212" s="83"/>
    </row>
    <row r="213" spans="1:16" ht="26.25">
      <c r="A213" s="83"/>
      <c r="B213" s="83"/>
      <c r="C213" s="83"/>
      <c r="D213" s="83"/>
      <c r="E213" s="83"/>
      <c r="F213" s="83"/>
      <c r="G213" s="83"/>
      <c r="H213" s="83"/>
      <c r="I213" s="83"/>
      <c r="J213" s="83"/>
      <c r="K213" s="83"/>
      <c r="L213" s="83"/>
      <c r="M213" s="83"/>
      <c r="N213" s="83"/>
      <c r="O213" s="82"/>
      <c r="P213" s="83"/>
    </row>
    <row r="214" spans="1:16" ht="26.25">
      <c r="A214" s="83"/>
      <c r="B214" s="83"/>
      <c r="C214" s="83"/>
      <c r="D214" s="83"/>
      <c r="E214" s="83"/>
      <c r="F214" s="83"/>
      <c r="G214" s="83"/>
      <c r="H214" s="83"/>
      <c r="I214" s="83"/>
      <c r="J214" s="83"/>
      <c r="K214" s="83"/>
      <c r="L214" s="83"/>
      <c r="M214" s="83"/>
      <c r="N214" s="83"/>
      <c r="O214" s="82"/>
      <c r="P214" s="83"/>
    </row>
    <row r="215" spans="1:16" ht="26.25">
      <c r="A215" s="83"/>
      <c r="B215" s="83"/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2"/>
      <c r="P215" s="83"/>
    </row>
    <row r="216" spans="1:16" ht="26.25">
      <c r="A216" s="83"/>
      <c r="B216" s="83"/>
      <c r="C216" s="83"/>
      <c r="D216" s="83"/>
      <c r="E216" s="83"/>
      <c r="F216" s="83"/>
      <c r="G216" s="83"/>
      <c r="H216" s="83"/>
      <c r="I216" s="83"/>
      <c r="J216" s="83"/>
      <c r="K216" s="83"/>
      <c r="L216" s="83"/>
      <c r="M216" s="83"/>
      <c r="N216" s="83"/>
      <c r="O216" s="82"/>
      <c r="P216" s="83"/>
    </row>
    <row r="217" spans="1:16" ht="26.25">
      <c r="A217" s="83"/>
      <c r="B217" s="83"/>
      <c r="C217" s="83"/>
      <c r="D217" s="83"/>
      <c r="E217" s="83"/>
      <c r="F217" s="83"/>
      <c r="G217" s="83"/>
      <c r="H217" s="83"/>
      <c r="I217" s="83"/>
      <c r="J217" s="83"/>
      <c r="K217" s="83"/>
      <c r="L217" s="83"/>
      <c r="M217" s="83"/>
      <c r="N217" s="83"/>
      <c r="O217" s="82"/>
      <c r="P217" s="83"/>
    </row>
    <row r="218" spans="1:16" ht="26.25">
      <c r="A218" s="83"/>
      <c r="B218" s="83"/>
      <c r="C218" s="83"/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2"/>
      <c r="P218" s="83"/>
    </row>
    <row r="219" spans="1:16" ht="26.25">
      <c r="A219" s="83"/>
      <c r="B219" s="83"/>
      <c r="C219" s="83"/>
      <c r="D219" s="83"/>
      <c r="E219" s="83"/>
      <c r="F219" s="83"/>
      <c r="G219" s="83"/>
      <c r="H219" s="83"/>
      <c r="I219" s="83"/>
      <c r="J219" s="83"/>
      <c r="K219" s="83"/>
      <c r="L219" s="83"/>
      <c r="M219" s="83"/>
      <c r="N219" s="83"/>
      <c r="O219" s="82"/>
      <c r="P219" s="83"/>
    </row>
    <row r="220" spans="1:16" ht="26.25">
      <c r="A220" s="83"/>
      <c r="B220" s="83"/>
      <c r="C220" s="83"/>
      <c r="D220" s="83"/>
      <c r="E220" s="83"/>
      <c r="F220" s="83"/>
      <c r="G220" s="83"/>
      <c r="H220" s="83"/>
      <c r="I220" s="83"/>
      <c r="J220" s="83"/>
      <c r="K220" s="83"/>
      <c r="L220" s="83"/>
      <c r="M220" s="83"/>
      <c r="N220" s="83"/>
      <c r="O220" s="82"/>
      <c r="P220" s="83"/>
    </row>
    <row r="221" spans="1:16" ht="26.25">
      <c r="A221" s="83"/>
      <c r="B221" s="83"/>
      <c r="C221" s="83"/>
      <c r="D221" s="83"/>
      <c r="E221" s="83"/>
      <c r="F221" s="83"/>
      <c r="G221" s="83"/>
      <c r="H221" s="83"/>
      <c r="I221" s="83"/>
      <c r="J221" s="83"/>
      <c r="K221" s="83"/>
      <c r="L221" s="83"/>
      <c r="M221" s="83"/>
      <c r="N221" s="83"/>
      <c r="O221" s="82"/>
      <c r="P221" s="83"/>
    </row>
    <row r="222" spans="1:16" ht="26.25">
      <c r="A222" s="83"/>
      <c r="B222" s="83"/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2"/>
      <c r="P222" s="83"/>
    </row>
    <row r="223" spans="1:16" ht="26.25">
      <c r="A223" s="83"/>
      <c r="B223" s="83"/>
      <c r="C223" s="83"/>
      <c r="D223" s="83"/>
      <c r="E223" s="83"/>
      <c r="F223" s="83"/>
      <c r="G223" s="83"/>
      <c r="H223" s="83"/>
      <c r="I223" s="83"/>
      <c r="J223" s="83"/>
      <c r="K223" s="83"/>
      <c r="L223" s="83"/>
      <c r="M223" s="83"/>
      <c r="N223" s="83"/>
      <c r="O223" s="82"/>
      <c r="P223" s="83"/>
    </row>
    <row r="224" spans="1:16" ht="26.25">
      <c r="A224" s="83"/>
      <c r="B224" s="83"/>
      <c r="C224" s="83"/>
      <c r="D224" s="83"/>
      <c r="E224" s="83"/>
      <c r="F224" s="83"/>
      <c r="G224" s="83"/>
      <c r="H224" s="83"/>
      <c r="I224" s="83"/>
      <c r="J224" s="83"/>
      <c r="K224" s="83"/>
      <c r="L224" s="83"/>
      <c r="M224" s="83"/>
      <c r="N224" s="83"/>
      <c r="O224" s="82"/>
      <c r="P224" s="83"/>
    </row>
    <row r="225" spans="1:16" ht="26.25">
      <c r="A225" s="83"/>
      <c r="B225" s="83"/>
      <c r="C225" s="83"/>
      <c r="D225" s="83"/>
      <c r="E225" s="83"/>
      <c r="F225" s="83"/>
      <c r="G225" s="83"/>
      <c r="H225" s="83"/>
      <c r="I225" s="83"/>
      <c r="J225" s="83"/>
      <c r="K225" s="83"/>
      <c r="L225" s="83"/>
      <c r="M225" s="83"/>
      <c r="N225" s="83"/>
      <c r="O225" s="82"/>
      <c r="P225" s="83"/>
    </row>
    <row r="226" spans="1:16" ht="26.25">
      <c r="A226" s="83"/>
      <c r="B226" s="83"/>
      <c r="C226" s="83"/>
      <c r="D226" s="83"/>
      <c r="E226" s="83"/>
      <c r="F226" s="83"/>
      <c r="G226" s="83"/>
      <c r="H226" s="83"/>
      <c r="I226" s="83"/>
      <c r="J226" s="83"/>
      <c r="K226" s="83"/>
      <c r="L226" s="83"/>
      <c r="M226" s="83"/>
      <c r="N226" s="83"/>
      <c r="O226" s="82"/>
      <c r="P226" s="83"/>
    </row>
    <row r="227" spans="1:16" ht="26.25">
      <c r="A227" s="83"/>
      <c r="B227" s="83"/>
      <c r="C227" s="83"/>
      <c r="D227" s="83"/>
      <c r="E227" s="83"/>
      <c r="F227" s="83"/>
      <c r="G227" s="83"/>
      <c r="H227" s="83"/>
      <c r="I227" s="83"/>
      <c r="J227" s="83"/>
      <c r="K227" s="83"/>
      <c r="L227" s="83"/>
      <c r="M227" s="83"/>
      <c r="N227" s="83"/>
      <c r="O227" s="82"/>
      <c r="P227" s="83"/>
    </row>
    <row r="228" spans="1:16" ht="26.25">
      <c r="A228" s="83"/>
      <c r="B228" s="83"/>
      <c r="C228" s="83"/>
      <c r="D228" s="83"/>
      <c r="E228" s="83"/>
      <c r="F228" s="83"/>
      <c r="G228" s="83"/>
      <c r="H228" s="83"/>
      <c r="I228" s="83"/>
      <c r="J228" s="83"/>
      <c r="K228" s="83"/>
      <c r="L228" s="83"/>
      <c r="M228" s="83"/>
      <c r="N228" s="83"/>
      <c r="O228" s="82"/>
      <c r="P228" s="83"/>
    </row>
    <row r="229" spans="1:16" ht="26.25">
      <c r="A229" s="83"/>
      <c r="B229" s="83"/>
      <c r="C229" s="83"/>
      <c r="D229" s="83"/>
      <c r="E229" s="83"/>
      <c r="F229" s="83"/>
      <c r="G229" s="83"/>
      <c r="H229" s="83"/>
      <c r="I229" s="83"/>
      <c r="J229" s="83"/>
      <c r="K229" s="83"/>
      <c r="L229" s="83"/>
      <c r="M229" s="83"/>
      <c r="N229" s="83"/>
      <c r="O229" s="82"/>
      <c r="P229" s="83"/>
    </row>
    <row r="230" spans="1:16" ht="26.25">
      <c r="A230" s="83"/>
      <c r="B230" s="83"/>
      <c r="C230" s="83"/>
      <c r="D230" s="83"/>
      <c r="E230" s="83"/>
      <c r="F230" s="83"/>
      <c r="G230" s="83"/>
      <c r="H230" s="83"/>
      <c r="I230" s="83"/>
      <c r="J230" s="83"/>
      <c r="K230" s="83"/>
      <c r="L230" s="83"/>
      <c r="M230" s="83"/>
      <c r="N230" s="83"/>
      <c r="O230" s="82"/>
      <c r="P230" s="83"/>
    </row>
    <row r="231" spans="1:16" ht="26.25">
      <c r="A231" s="83"/>
      <c r="B231" s="83"/>
      <c r="C231" s="83"/>
      <c r="D231" s="83"/>
      <c r="E231" s="83"/>
      <c r="F231" s="83"/>
      <c r="G231" s="83"/>
      <c r="H231" s="83"/>
      <c r="I231" s="83"/>
      <c r="J231" s="83"/>
      <c r="K231" s="83"/>
      <c r="L231" s="83"/>
      <c r="M231" s="83"/>
      <c r="N231" s="83"/>
      <c r="O231" s="82"/>
      <c r="P231" s="83"/>
    </row>
    <row r="232" spans="1:16" ht="26.25">
      <c r="A232" s="83"/>
      <c r="B232" s="83"/>
      <c r="C232" s="83"/>
      <c r="D232" s="83"/>
      <c r="E232" s="83"/>
      <c r="F232" s="83"/>
      <c r="G232" s="83"/>
      <c r="H232" s="83"/>
      <c r="I232" s="83"/>
      <c r="J232" s="83"/>
      <c r="K232" s="83"/>
      <c r="L232" s="83"/>
      <c r="M232" s="83"/>
      <c r="N232" s="83"/>
      <c r="O232" s="82"/>
      <c r="P232" s="83"/>
    </row>
    <row r="233" spans="1:16" ht="26.25">
      <c r="A233" s="83"/>
      <c r="B233" s="83"/>
      <c r="C233" s="83"/>
      <c r="D233" s="83"/>
      <c r="E233" s="83"/>
      <c r="F233" s="83"/>
      <c r="G233" s="83"/>
      <c r="H233" s="83"/>
      <c r="I233" s="83"/>
      <c r="J233" s="83"/>
      <c r="K233" s="83"/>
      <c r="L233" s="83"/>
      <c r="M233" s="83"/>
      <c r="N233" s="83"/>
      <c r="O233" s="82"/>
      <c r="P233" s="83"/>
    </row>
    <row r="234" spans="1:16" ht="26.25">
      <c r="A234" s="83"/>
      <c r="B234" s="83"/>
      <c r="C234" s="83"/>
      <c r="D234" s="83"/>
      <c r="E234" s="83"/>
      <c r="F234" s="83"/>
      <c r="G234" s="83"/>
      <c r="H234" s="83"/>
      <c r="I234" s="83"/>
      <c r="J234" s="83"/>
      <c r="K234" s="83"/>
      <c r="L234" s="83"/>
      <c r="M234" s="83"/>
      <c r="N234" s="83"/>
      <c r="O234" s="82"/>
      <c r="P234" s="83"/>
    </row>
    <row r="235" spans="1:16" ht="26.25">
      <c r="A235" s="83"/>
      <c r="B235" s="83"/>
      <c r="C235" s="83"/>
      <c r="D235" s="83"/>
      <c r="E235" s="83"/>
      <c r="F235" s="83"/>
      <c r="G235" s="83"/>
      <c r="H235" s="83"/>
      <c r="I235" s="83"/>
      <c r="J235" s="83"/>
      <c r="K235" s="83"/>
      <c r="L235" s="83"/>
      <c r="M235" s="83"/>
      <c r="N235" s="83"/>
      <c r="O235" s="82"/>
      <c r="P235" s="83"/>
    </row>
    <row r="236" spans="1:16" ht="26.25">
      <c r="A236" s="83"/>
      <c r="B236" s="83"/>
      <c r="C236" s="83"/>
      <c r="D236" s="83"/>
      <c r="E236" s="83"/>
      <c r="F236" s="83"/>
      <c r="G236" s="83"/>
      <c r="H236" s="83"/>
      <c r="I236" s="83"/>
      <c r="J236" s="83"/>
      <c r="K236" s="83"/>
      <c r="L236" s="83"/>
      <c r="M236" s="83"/>
      <c r="N236" s="83"/>
      <c r="O236" s="82"/>
      <c r="P236" s="83"/>
    </row>
    <row r="237" spans="1:16" ht="26.25">
      <c r="A237" s="83"/>
      <c r="B237" s="83"/>
      <c r="C237" s="83"/>
      <c r="D237" s="83"/>
      <c r="E237" s="83"/>
      <c r="F237" s="83"/>
      <c r="G237" s="83"/>
      <c r="H237" s="83"/>
      <c r="I237" s="83"/>
      <c r="J237" s="83"/>
      <c r="K237" s="83"/>
      <c r="L237" s="83"/>
      <c r="M237" s="83"/>
      <c r="N237" s="83"/>
      <c r="O237" s="82"/>
      <c r="P237" s="83"/>
    </row>
    <row r="238" spans="1:16" ht="26.25">
      <c r="A238" s="83"/>
      <c r="B238" s="83"/>
      <c r="C238" s="83"/>
      <c r="D238" s="83"/>
      <c r="E238" s="83"/>
      <c r="F238" s="83"/>
      <c r="G238" s="83"/>
      <c r="H238" s="83"/>
      <c r="I238" s="83"/>
      <c r="J238" s="83"/>
      <c r="K238" s="83"/>
      <c r="L238" s="83"/>
      <c r="M238" s="83"/>
      <c r="N238" s="83"/>
      <c r="O238" s="82"/>
      <c r="P238" s="83"/>
    </row>
    <row r="239" spans="1:16" ht="26.25">
      <c r="A239" s="83"/>
      <c r="B239" s="83"/>
      <c r="C239" s="83"/>
      <c r="D239" s="83"/>
      <c r="E239" s="83"/>
      <c r="F239" s="83"/>
      <c r="G239" s="83"/>
      <c r="H239" s="83"/>
      <c r="I239" s="83"/>
      <c r="J239" s="83"/>
      <c r="K239" s="83"/>
      <c r="L239" s="83"/>
      <c r="M239" s="83"/>
      <c r="N239" s="83"/>
      <c r="O239" s="82"/>
      <c r="P239" s="83"/>
    </row>
    <row r="240" spans="1:16" ht="26.25">
      <c r="A240" s="83"/>
      <c r="B240" s="83"/>
      <c r="C240" s="83"/>
      <c r="D240" s="83"/>
      <c r="E240" s="83"/>
      <c r="F240" s="83"/>
      <c r="G240" s="83"/>
      <c r="H240" s="83"/>
      <c r="I240" s="83"/>
      <c r="J240" s="83"/>
      <c r="K240" s="83"/>
      <c r="L240" s="83"/>
      <c r="M240" s="83"/>
      <c r="N240" s="83"/>
      <c r="O240" s="82"/>
      <c r="P240" s="83"/>
    </row>
    <row r="241" spans="1:16" ht="26.25">
      <c r="A241" s="83"/>
      <c r="B241" s="83"/>
      <c r="C241" s="83"/>
      <c r="D241" s="83"/>
      <c r="E241" s="83"/>
      <c r="F241" s="83"/>
      <c r="G241" s="83"/>
      <c r="H241" s="83"/>
      <c r="I241" s="83"/>
      <c r="J241" s="83"/>
      <c r="K241" s="83"/>
      <c r="L241" s="83"/>
      <c r="M241" s="83"/>
      <c r="N241" s="83"/>
      <c r="O241" s="82"/>
      <c r="P241" s="83"/>
    </row>
    <row r="242" spans="1:16" ht="26.25">
      <c r="A242" s="83"/>
      <c r="B242" s="83"/>
      <c r="C242" s="83"/>
      <c r="D242" s="83"/>
      <c r="E242" s="83"/>
      <c r="F242" s="83"/>
      <c r="G242" s="83"/>
      <c r="H242" s="83"/>
      <c r="I242" s="83"/>
      <c r="J242" s="83"/>
      <c r="K242" s="83"/>
      <c r="L242" s="83"/>
      <c r="M242" s="83"/>
      <c r="N242" s="83"/>
      <c r="O242" s="82"/>
      <c r="P242" s="83"/>
    </row>
    <row r="243" spans="1:16" ht="26.25">
      <c r="A243" s="83"/>
      <c r="B243" s="83"/>
      <c r="C243" s="83"/>
      <c r="D243" s="83"/>
      <c r="E243" s="83"/>
      <c r="F243" s="83"/>
      <c r="G243" s="83"/>
      <c r="H243" s="83"/>
      <c r="I243" s="83"/>
      <c r="J243" s="83"/>
      <c r="K243" s="83"/>
      <c r="L243" s="83"/>
      <c r="M243" s="83"/>
      <c r="N243" s="83"/>
      <c r="O243" s="82"/>
      <c r="P243" s="83"/>
    </row>
    <row r="244" spans="1:16" ht="26.25">
      <c r="A244" s="83"/>
      <c r="B244" s="83"/>
      <c r="C244" s="83"/>
      <c r="D244" s="83"/>
      <c r="E244" s="83"/>
      <c r="F244" s="83"/>
      <c r="G244" s="83"/>
      <c r="H244" s="83"/>
      <c r="I244" s="83"/>
      <c r="J244" s="83"/>
      <c r="K244" s="83"/>
      <c r="L244" s="83"/>
      <c r="M244" s="83"/>
      <c r="N244" s="83"/>
      <c r="O244" s="82"/>
      <c r="P244" s="83"/>
    </row>
    <row r="245" spans="1:16" ht="26.25">
      <c r="A245" s="83"/>
      <c r="B245" s="83"/>
      <c r="C245" s="83"/>
      <c r="D245" s="83"/>
      <c r="E245" s="83"/>
      <c r="F245" s="83"/>
      <c r="G245" s="83"/>
      <c r="H245" s="83"/>
      <c r="I245" s="83"/>
      <c r="J245" s="83"/>
      <c r="K245" s="83"/>
      <c r="L245" s="83"/>
      <c r="M245" s="83"/>
      <c r="N245" s="83"/>
      <c r="O245" s="82"/>
      <c r="P245" s="83"/>
    </row>
    <row r="246" spans="1:16" ht="26.25">
      <c r="A246" s="83"/>
      <c r="B246" s="83"/>
      <c r="C246" s="83"/>
      <c r="D246" s="83"/>
      <c r="E246" s="83"/>
      <c r="F246" s="83"/>
      <c r="G246" s="83"/>
      <c r="H246" s="83"/>
      <c r="I246" s="83"/>
      <c r="J246" s="83"/>
      <c r="K246" s="83"/>
      <c r="L246" s="83"/>
      <c r="M246" s="83"/>
      <c r="N246" s="83"/>
      <c r="O246" s="82"/>
      <c r="P246" s="83"/>
    </row>
    <row r="247" spans="1:16" ht="26.25">
      <c r="A247" s="83"/>
      <c r="B247" s="83"/>
      <c r="C247" s="83"/>
      <c r="D247" s="83"/>
      <c r="E247" s="83"/>
      <c r="F247" s="83"/>
      <c r="G247" s="83"/>
      <c r="H247" s="83"/>
      <c r="I247" s="83"/>
      <c r="J247" s="83"/>
      <c r="K247" s="83"/>
      <c r="L247" s="83"/>
      <c r="M247" s="83"/>
      <c r="N247" s="83"/>
      <c r="O247" s="82"/>
      <c r="P247" s="83"/>
    </row>
    <row r="248" spans="1:16" ht="26.25">
      <c r="A248" s="83"/>
      <c r="B248" s="83"/>
      <c r="C248" s="83"/>
      <c r="D248" s="83"/>
      <c r="E248" s="83"/>
      <c r="F248" s="83"/>
      <c r="G248" s="83"/>
      <c r="H248" s="83"/>
      <c r="I248" s="83"/>
      <c r="J248" s="83"/>
      <c r="K248" s="83"/>
      <c r="L248" s="83"/>
      <c r="M248" s="83"/>
      <c r="N248" s="83"/>
      <c r="O248" s="82"/>
      <c r="P248" s="83"/>
    </row>
    <row r="249" spans="1:16" ht="26.25">
      <c r="A249" s="83"/>
      <c r="B249" s="83"/>
      <c r="C249" s="83"/>
      <c r="D249" s="83"/>
      <c r="E249" s="83"/>
      <c r="F249" s="83"/>
      <c r="G249" s="83"/>
      <c r="H249" s="83"/>
      <c r="I249" s="83"/>
      <c r="J249" s="83"/>
      <c r="K249" s="83"/>
      <c r="L249" s="83"/>
      <c r="M249" s="83"/>
      <c r="N249" s="83"/>
      <c r="O249" s="82"/>
      <c r="P249" s="83"/>
    </row>
    <row r="250" spans="1:16" ht="26.25">
      <c r="A250" s="83"/>
      <c r="B250" s="83"/>
      <c r="C250" s="83"/>
      <c r="D250" s="83"/>
      <c r="E250" s="83"/>
      <c r="F250" s="83"/>
      <c r="G250" s="83"/>
      <c r="H250" s="83"/>
      <c r="I250" s="83"/>
      <c r="J250" s="83"/>
      <c r="K250" s="83"/>
      <c r="L250" s="83"/>
      <c r="M250" s="83"/>
      <c r="N250" s="83"/>
      <c r="O250" s="82"/>
      <c r="P250" s="83"/>
    </row>
    <row r="251" spans="1:16" ht="26.25">
      <c r="A251" s="83"/>
      <c r="B251" s="83"/>
      <c r="C251" s="83"/>
      <c r="D251" s="83"/>
      <c r="E251" s="83"/>
      <c r="F251" s="83"/>
      <c r="G251" s="83"/>
      <c r="H251" s="83"/>
      <c r="I251" s="83"/>
      <c r="J251" s="83"/>
      <c r="K251" s="83"/>
      <c r="L251" s="83"/>
      <c r="M251" s="83"/>
      <c r="N251" s="83"/>
      <c r="O251" s="82"/>
      <c r="P251" s="83"/>
    </row>
    <row r="252" spans="1:16" ht="26.25">
      <c r="A252" s="83"/>
      <c r="B252" s="83"/>
      <c r="C252" s="83"/>
      <c r="D252" s="83"/>
      <c r="E252" s="83"/>
      <c r="F252" s="83"/>
      <c r="G252" s="83"/>
      <c r="H252" s="83"/>
      <c r="I252" s="83"/>
      <c r="J252" s="83"/>
      <c r="K252" s="83"/>
      <c r="L252" s="83"/>
      <c r="M252" s="83"/>
      <c r="N252" s="83"/>
      <c r="O252" s="82"/>
      <c r="P252" s="83"/>
    </row>
    <row r="253" spans="1:16" ht="26.25">
      <c r="A253" s="83"/>
      <c r="B253" s="83"/>
      <c r="C253" s="83"/>
      <c r="D253" s="83"/>
      <c r="E253" s="83"/>
      <c r="F253" s="83"/>
      <c r="G253" s="83"/>
      <c r="H253" s="83"/>
      <c r="I253" s="83"/>
      <c r="J253" s="83"/>
      <c r="K253" s="83"/>
      <c r="L253" s="83"/>
      <c r="M253" s="83"/>
      <c r="N253" s="83"/>
      <c r="O253" s="82"/>
      <c r="P253" s="83"/>
    </row>
    <row r="254" spans="1:16" ht="26.25">
      <c r="A254" s="83"/>
      <c r="B254" s="83"/>
      <c r="C254" s="83"/>
      <c r="D254" s="83"/>
      <c r="E254" s="83"/>
      <c r="F254" s="83"/>
      <c r="G254" s="83"/>
      <c r="H254" s="83"/>
      <c r="I254" s="83"/>
      <c r="J254" s="83"/>
      <c r="K254" s="83"/>
      <c r="L254" s="83"/>
      <c r="M254" s="83"/>
      <c r="N254" s="83"/>
      <c r="O254" s="82"/>
      <c r="P254" s="83"/>
    </row>
    <row r="255" spans="1:16" ht="26.25">
      <c r="A255" s="83"/>
      <c r="B255" s="83"/>
      <c r="C255" s="83"/>
      <c r="D255" s="83"/>
      <c r="E255" s="83"/>
      <c r="F255" s="83"/>
      <c r="G255" s="83"/>
      <c r="H255" s="83"/>
      <c r="I255" s="83"/>
      <c r="J255" s="83"/>
      <c r="K255" s="83"/>
      <c r="L255" s="83"/>
      <c r="M255" s="83"/>
      <c r="N255" s="83"/>
      <c r="O255" s="82"/>
      <c r="P255" s="83"/>
    </row>
    <row r="256" spans="1:16" ht="26.25">
      <c r="A256" s="83"/>
      <c r="B256" s="83"/>
      <c r="C256" s="83"/>
      <c r="D256" s="83"/>
      <c r="E256" s="83"/>
      <c r="F256" s="83"/>
      <c r="G256" s="83"/>
      <c r="H256" s="83"/>
      <c r="I256" s="83"/>
      <c r="J256" s="83"/>
      <c r="K256" s="83"/>
      <c r="L256" s="83"/>
      <c r="M256" s="83"/>
      <c r="N256" s="83"/>
      <c r="O256" s="82"/>
      <c r="P256" s="83"/>
    </row>
    <row r="257" spans="1:16" ht="26.25">
      <c r="A257" s="83"/>
      <c r="B257" s="83"/>
      <c r="C257" s="83"/>
      <c r="D257" s="83"/>
      <c r="E257" s="83"/>
      <c r="F257" s="83"/>
      <c r="G257" s="83"/>
      <c r="H257" s="83"/>
      <c r="I257" s="83"/>
      <c r="J257" s="83"/>
      <c r="K257" s="83"/>
      <c r="L257" s="83"/>
      <c r="M257" s="83"/>
      <c r="N257" s="83"/>
      <c r="O257" s="82"/>
      <c r="P257" s="83"/>
    </row>
    <row r="258" spans="1:16" ht="26.25">
      <c r="A258" s="83"/>
      <c r="B258" s="83"/>
      <c r="C258" s="83"/>
      <c r="D258" s="83"/>
      <c r="E258" s="83"/>
      <c r="F258" s="83"/>
      <c r="G258" s="83"/>
      <c r="H258" s="83"/>
      <c r="I258" s="83"/>
      <c r="J258" s="83"/>
      <c r="K258" s="83"/>
      <c r="L258" s="83"/>
      <c r="M258" s="83"/>
      <c r="N258" s="83"/>
      <c r="O258" s="82"/>
      <c r="P258" s="83"/>
    </row>
    <row r="259" spans="1:16" ht="26.25">
      <c r="A259" s="83"/>
      <c r="B259" s="83"/>
      <c r="C259" s="83"/>
      <c r="D259" s="83"/>
      <c r="E259" s="83"/>
      <c r="F259" s="83"/>
      <c r="G259" s="83"/>
      <c r="H259" s="83"/>
      <c r="I259" s="83"/>
      <c r="J259" s="83"/>
      <c r="K259" s="83"/>
      <c r="L259" s="83"/>
      <c r="M259" s="83"/>
      <c r="N259" s="83"/>
      <c r="O259" s="82"/>
      <c r="P259" s="83"/>
    </row>
    <row r="260" spans="1:16" ht="26.25">
      <c r="A260" s="83"/>
      <c r="B260" s="83"/>
      <c r="C260" s="83"/>
      <c r="D260" s="83"/>
      <c r="E260" s="83"/>
      <c r="F260" s="83"/>
      <c r="G260" s="83"/>
      <c r="H260" s="83"/>
      <c r="I260" s="83"/>
      <c r="J260" s="83"/>
      <c r="K260" s="83"/>
      <c r="L260" s="83"/>
      <c r="M260" s="83"/>
      <c r="N260" s="83"/>
      <c r="O260" s="82"/>
      <c r="P260" s="83"/>
    </row>
    <row r="261" spans="1:16" ht="26.25">
      <c r="A261" s="83"/>
      <c r="B261" s="83"/>
      <c r="C261" s="83"/>
      <c r="D261" s="83"/>
      <c r="E261" s="83"/>
      <c r="F261" s="83"/>
      <c r="G261" s="83"/>
      <c r="H261" s="83"/>
      <c r="I261" s="83"/>
      <c r="J261" s="83"/>
      <c r="K261" s="83"/>
      <c r="L261" s="83"/>
      <c r="M261" s="83"/>
      <c r="N261" s="83"/>
      <c r="O261" s="82"/>
      <c r="P261" s="83"/>
    </row>
    <row r="262" spans="1:16" ht="26.25">
      <c r="A262" s="83"/>
      <c r="B262" s="83"/>
      <c r="C262" s="83"/>
      <c r="D262" s="83"/>
      <c r="E262" s="83"/>
      <c r="F262" s="83"/>
      <c r="G262" s="83"/>
      <c r="H262" s="83"/>
      <c r="I262" s="83"/>
      <c r="J262" s="83"/>
      <c r="K262" s="83"/>
      <c r="L262" s="83"/>
      <c r="M262" s="83"/>
      <c r="N262" s="83"/>
      <c r="O262" s="82"/>
      <c r="P262" s="83"/>
    </row>
    <row r="263" spans="1:16" ht="26.25">
      <c r="A263" s="83"/>
      <c r="B263" s="83"/>
      <c r="C263" s="83"/>
      <c r="D263" s="83"/>
      <c r="E263" s="83"/>
      <c r="F263" s="83"/>
      <c r="G263" s="83"/>
      <c r="H263" s="83"/>
      <c r="I263" s="83"/>
      <c r="J263" s="83"/>
      <c r="K263" s="83"/>
      <c r="L263" s="83"/>
      <c r="M263" s="83"/>
      <c r="N263" s="83"/>
      <c r="O263" s="82"/>
      <c r="P263" s="83"/>
    </row>
    <row r="264" spans="1:16" ht="26.25">
      <c r="A264" s="83"/>
      <c r="B264" s="83"/>
      <c r="C264" s="83"/>
      <c r="D264" s="83"/>
      <c r="E264" s="83"/>
      <c r="F264" s="83"/>
      <c r="G264" s="83"/>
      <c r="H264" s="83"/>
      <c r="I264" s="83"/>
      <c r="J264" s="83"/>
      <c r="K264" s="83"/>
      <c r="L264" s="83"/>
      <c r="M264" s="83"/>
      <c r="N264" s="83"/>
      <c r="O264" s="82"/>
      <c r="P264" s="83"/>
    </row>
    <row r="265" spans="1:16" ht="26.25">
      <c r="A265" s="83"/>
      <c r="B265" s="83"/>
      <c r="C265" s="83"/>
      <c r="D265" s="83"/>
      <c r="E265" s="83"/>
      <c r="F265" s="83"/>
      <c r="G265" s="83"/>
      <c r="H265" s="83"/>
      <c r="I265" s="83"/>
      <c r="J265" s="83"/>
      <c r="K265" s="83"/>
      <c r="L265" s="83"/>
      <c r="M265" s="83"/>
      <c r="N265" s="83"/>
      <c r="O265" s="82"/>
      <c r="P265" s="83"/>
    </row>
    <row r="266" spans="1:16" ht="26.25">
      <c r="A266" s="83"/>
      <c r="B266" s="83"/>
      <c r="C266" s="83"/>
      <c r="D266" s="83"/>
      <c r="E266" s="83"/>
      <c r="F266" s="83"/>
      <c r="G266" s="83"/>
      <c r="H266" s="83"/>
      <c r="I266" s="83"/>
      <c r="J266" s="83"/>
      <c r="K266" s="83"/>
      <c r="L266" s="83"/>
      <c r="M266" s="83"/>
      <c r="N266" s="83"/>
      <c r="O266" s="82"/>
      <c r="P266" s="83"/>
    </row>
    <row r="267" spans="1:16" ht="26.25">
      <c r="A267" s="83"/>
      <c r="B267" s="83"/>
      <c r="C267" s="83"/>
      <c r="D267" s="83"/>
      <c r="E267" s="83"/>
      <c r="F267" s="83"/>
      <c r="G267" s="83"/>
      <c r="H267" s="83"/>
      <c r="I267" s="83"/>
      <c r="J267" s="83"/>
      <c r="K267" s="83"/>
      <c r="L267" s="83"/>
      <c r="M267" s="83"/>
      <c r="N267" s="83"/>
      <c r="O267" s="82"/>
      <c r="P267" s="83"/>
    </row>
    <row r="268" spans="1:16" ht="26.25">
      <c r="A268" s="83"/>
      <c r="B268" s="83"/>
      <c r="C268" s="83"/>
      <c r="D268" s="83"/>
      <c r="E268" s="83"/>
      <c r="F268" s="83"/>
      <c r="G268" s="83"/>
      <c r="H268" s="83"/>
      <c r="I268" s="83"/>
      <c r="J268" s="83"/>
      <c r="K268" s="83"/>
      <c r="L268" s="83"/>
      <c r="M268" s="83"/>
      <c r="N268" s="83"/>
      <c r="O268" s="82"/>
      <c r="P268" s="83"/>
    </row>
    <row r="269" spans="1:16" ht="26.25">
      <c r="A269" s="83"/>
      <c r="B269" s="83"/>
      <c r="C269" s="83"/>
      <c r="D269" s="83"/>
      <c r="E269" s="83"/>
      <c r="F269" s="83"/>
      <c r="G269" s="83"/>
      <c r="H269" s="83"/>
      <c r="I269" s="83"/>
      <c r="J269" s="83"/>
      <c r="K269" s="83"/>
      <c r="L269" s="83"/>
      <c r="M269" s="83"/>
      <c r="N269" s="83"/>
      <c r="O269" s="82"/>
      <c r="P269" s="83"/>
    </row>
    <row r="270" spans="1:16" ht="26.25">
      <c r="A270" s="83"/>
      <c r="B270" s="83"/>
      <c r="C270" s="83"/>
      <c r="D270" s="83"/>
      <c r="E270" s="83"/>
      <c r="F270" s="83"/>
      <c r="G270" s="83"/>
      <c r="H270" s="83"/>
      <c r="I270" s="83"/>
      <c r="J270" s="83"/>
      <c r="K270" s="83"/>
      <c r="L270" s="83"/>
      <c r="M270" s="83"/>
      <c r="N270" s="83"/>
      <c r="O270" s="82"/>
      <c r="P270" s="83"/>
    </row>
    <row r="271" spans="1:16" ht="26.25">
      <c r="A271" s="83"/>
      <c r="B271" s="83"/>
      <c r="C271" s="83"/>
      <c r="D271" s="83"/>
      <c r="E271" s="83"/>
      <c r="F271" s="83"/>
      <c r="G271" s="83"/>
      <c r="H271" s="83"/>
      <c r="I271" s="83"/>
      <c r="J271" s="83"/>
      <c r="K271" s="83"/>
      <c r="L271" s="83"/>
      <c r="M271" s="83"/>
      <c r="N271" s="83"/>
      <c r="O271" s="82"/>
      <c r="P271" s="83"/>
    </row>
    <row r="272" spans="1:16" ht="26.25">
      <c r="A272" s="83"/>
      <c r="B272" s="83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2"/>
      <c r="P272" s="83"/>
    </row>
    <row r="273" spans="1:16" ht="26.25">
      <c r="A273" s="83"/>
      <c r="B273" s="83"/>
      <c r="C273" s="83"/>
      <c r="D273" s="83"/>
      <c r="E273" s="83"/>
      <c r="F273" s="83"/>
      <c r="G273" s="83"/>
      <c r="H273" s="83"/>
      <c r="I273" s="83"/>
      <c r="J273" s="83"/>
      <c r="K273" s="83"/>
      <c r="L273" s="83"/>
      <c r="M273" s="83"/>
      <c r="N273" s="83"/>
      <c r="O273" s="82"/>
      <c r="P273" s="83"/>
    </row>
    <row r="274" spans="1:16" ht="26.25">
      <c r="A274" s="83"/>
      <c r="B274" s="83"/>
      <c r="C274" s="83"/>
      <c r="D274" s="83"/>
      <c r="E274" s="83"/>
      <c r="F274" s="83"/>
      <c r="G274" s="83"/>
      <c r="H274" s="83"/>
      <c r="I274" s="83"/>
      <c r="J274" s="83"/>
      <c r="K274" s="83"/>
      <c r="L274" s="83"/>
      <c r="M274" s="83"/>
      <c r="N274" s="83"/>
      <c r="O274" s="82"/>
      <c r="P274" s="83"/>
    </row>
    <row r="275" spans="1:16" ht="26.25">
      <c r="A275" s="83"/>
      <c r="B275" s="83"/>
      <c r="C275" s="83"/>
      <c r="D275" s="83"/>
      <c r="E275" s="83"/>
      <c r="F275" s="83"/>
      <c r="G275" s="83"/>
      <c r="H275" s="83"/>
      <c r="I275" s="83"/>
      <c r="J275" s="83"/>
      <c r="K275" s="83"/>
      <c r="L275" s="83"/>
      <c r="M275" s="83"/>
      <c r="N275" s="83"/>
      <c r="O275" s="82"/>
      <c r="P275" s="83"/>
    </row>
    <row r="276" spans="1:16" ht="26.25">
      <c r="A276" s="83"/>
      <c r="B276" s="83"/>
      <c r="C276" s="83"/>
      <c r="D276" s="83"/>
      <c r="E276" s="83"/>
      <c r="F276" s="83"/>
      <c r="G276" s="83"/>
      <c r="H276" s="83"/>
      <c r="I276" s="83"/>
      <c r="J276" s="83"/>
      <c r="K276" s="83"/>
      <c r="L276" s="83"/>
      <c r="M276" s="83"/>
      <c r="N276" s="83"/>
      <c r="O276" s="82"/>
      <c r="P276" s="83"/>
    </row>
    <row r="277" spans="1:16" ht="26.25">
      <c r="A277" s="83"/>
      <c r="B277" s="83"/>
      <c r="C277" s="83"/>
      <c r="D277" s="83"/>
      <c r="E277" s="83"/>
      <c r="F277" s="83"/>
      <c r="G277" s="83"/>
      <c r="H277" s="83"/>
      <c r="I277" s="83"/>
      <c r="J277" s="83"/>
      <c r="K277" s="83"/>
      <c r="L277" s="83"/>
      <c r="M277" s="83"/>
      <c r="N277" s="83"/>
      <c r="O277" s="82"/>
      <c r="P277" s="83"/>
    </row>
    <row r="278" spans="1:16" ht="26.25">
      <c r="A278" s="83"/>
      <c r="B278" s="83"/>
      <c r="C278" s="83"/>
      <c r="D278" s="83"/>
      <c r="E278" s="83"/>
      <c r="F278" s="83"/>
      <c r="G278" s="83"/>
      <c r="H278" s="83"/>
      <c r="I278" s="83"/>
      <c r="J278" s="83"/>
      <c r="K278" s="83"/>
      <c r="L278" s="83"/>
      <c r="M278" s="83"/>
      <c r="N278" s="83"/>
      <c r="O278" s="82"/>
      <c r="P278" s="83"/>
    </row>
    <row r="279" spans="1:16" ht="26.25">
      <c r="A279" s="83"/>
      <c r="B279" s="83"/>
      <c r="C279" s="83"/>
      <c r="D279" s="83"/>
      <c r="E279" s="83"/>
      <c r="F279" s="83"/>
      <c r="G279" s="83"/>
      <c r="H279" s="83"/>
      <c r="I279" s="83"/>
      <c r="J279" s="83"/>
      <c r="K279" s="83"/>
      <c r="L279" s="83"/>
      <c r="M279" s="83"/>
      <c r="N279" s="83"/>
      <c r="O279" s="82"/>
      <c r="P279" s="83"/>
    </row>
    <row r="280" spans="1:16" ht="26.25">
      <c r="A280" s="83"/>
      <c r="B280" s="83"/>
      <c r="C280" s="83"/>
      <c r="D280" s="83"/>
      <c r="E280" s="83"/>
      <c r="F280" s="83"/>
      <c r="G280" s="83"/>
      <c r="H280" s="83"/>
      <c r="I280" s="83"/>
      <c r="J280" s="83"/>
      <c r="K280" s="83"/>
      <c r="L280" s="83"/>
      <c r="M280" s="83"/>
      <c r="N280" s="83"/>
      <c r="O280" s="82"/>
      <c r="P280" s="83"/>
    </row>
    <row r="281" spans="1:16" ht="26.25">
      <c r="A281" s="83"/>
      <c r="B281" s="83"/>
      <c r="C281" s="83"/>
      <c r="D281" s="83"/>
      <c r="E281" s="83"/>
      <c r="F281" s="83"/>
      <c r="G281" s="83"/>
      <c r="H281" s="83"/>
      <c r="I281" s="83"/>
      <c r="J281" s="83"/>
    </row>
    <row r="282" spans="1:16" ht="26.25">
      <c r="A282" s="83"/>
      <c r="B282" s="83"/>
      <c r="C282" s="83"/>
      <c r="D282" s="83"/>
      <c r="E282" s="83"/>
      <c r="F282" s="83"/>
      <c r="G282" s="83"/>
      <c r="H282" s="83"/>
      <c r="I282" s="83"/>
      <c r="J282" s="83"/>
    </row>
    <row r="283" spans="1:16" ht="26.25">
      <c r="A283" s="83"/>
      <c r="B283" s="83"/>
      <c r="C283" s="83"/>
      <c r="D283" s="83"/>
      <c r="E283" s="83"/>
      <c r="F283" s="83"/>
      <c r="G283" s="83"/>
      <c r="H283" s="83"/>
      <c r="I283" s="83"/>
      <c r="J283" s="83"/>
    </row>
    <row r="284" spans="1:16" ht="26.25">
      <c r="A284" s="83"/>
      <c r="B284" s="83"/>
      <c r="C284" s="83"/>
      <c r="D284" s="83"/>
      <c r="E284" s="83"/>
      <c r="F284" s="83"/>
      <c r="G284" s="83"/>
      <c r="H284" s="83"/>
      <c r="I284" s="83"/>
      <c r="J284" s="83"/>
    </row>
    <row r="285" spans="1:16" ht="26.25">
      <c r="A285" s="83"/>
      <c r="B285" s="83"/>
      <c r="C285" s="83"/>
      <c r="D285" s="83"/>
      <c r="E285" s="83"/>
      <c r="F285" s="83"/>
      <c r="G285" s="83"/>
      <c r="H285" s="83"/>
      <c r="I285" s="83"/>
      <c r="J285" s="83"/>
    </row>
    <row r="286" spans="1:16" ht="26.25">
      <c r="A286" s="83"/>
      <c r="B286" s="83"/>
      <c r="C286" s="83"/>
      <c r="D286" s="83"/>
      <c r="E286" s="83"/>
      <c r="F286" s="83"/>
      <c r="G286" s="83"/>
      <c r="H286" s="83"/>
      <c r="I286" s="83"/>
      <c r="J286" s="83"/>
    </row>
    <row r="287" spans="1:16" ht="26.25">
      <c r="A287" s="83"/>
      <c r="B287" s="83"/>
      <c r="C287" s="83"/>
      <c r="D287" s="83"/>
      <c r="E287" s="83"/>
      <c r="F287" s="83"/>
      <c r="G287" s="83"/>
      <c r="H287" s="83"/>
      <c r="I287" s="83"/>
      <c r="J287" s="83"/>
    </row>
    <row r="288" spans="1:16" ht="26.25">
      <c r="A288" s="83"/>
      <c r="B288" s="83"/>
      <c r="C288" s="83"/>
      <c r="D288" s="83"/>
      <c r="E288" s="83"/>
      <c r="F288" s="83"/>
      <c r="G288" s="83"/>
      <c r="H288" s="83"/>
      <c r="I288" s="83"/>
      <c r="J288" s="83"/>
    </row>
    <row r="289" spans="1:10" ht="26.25">
      <c r="A289" s="83"/>
      <c r="B289" s="83"/>
      <c r="C289" s="83"/>
      <c r="D289" s="83"/>
      <c r="E289" s="83"/>
      <c r="F289" s="83"/>
      <c r="G289" s="83"/>
      <c r="H289" s="83"/>
      <c r="I289" s="83"/>
      <c r="J289" s="83"/>
    </row>
    <row r="290" spans="1:10" ht="26.25">
      <c r="A290" s="83"/>
      <c r="B290" s="83"/>
      <c r="C290" s="83"/>
      <c r="D290" s="83"/>
      <c r="E290" s="83"/>
      <c r="F290" s="83"/>
      <c r="G290" s="83"/>
      <c r="H290" s="83"/>
      <c r="I290" s="83"/>
      <c r="J290" s="83"/>
    </row>
    <row r="291" spans="1:10" ht="26.25">
      <c r="A291" s="83"/>
      <c r="B291" s="83"/>
      <c r="C291" s="83"/>
      <c r="D291" s="83"/>
      <c r="E291" s="83"/>
      <c r="F291" s="83"/>
      <c r="G291" s="83"/>
      <c r="H291" s="83"/>
      <c r="I291" s="83"/>
      <c r="J291" s="83"/>
    </row>
    <row r="292" spans="1:10" ht="26.25">
      <c r="A292" s="83"/>
      <c r="B292" s="83"/>
      <c r="C292" s="83"/>
      <c r="D292" s="83"/>
      <c r="E292" s="83"/>
      <c r="F292" s="83"/>
      <c r="G292" s="83"/>
      <c r="H292" s="83"/>
      <c r="I292" s="83"/>
      <c r="J292" s="83"/>
    </row>
    <row r="293" spans="1:10" ht="26.25">
      <c r="A293" s="83"/>
      <c r="B293" s="83"/>
      <c r="C293" s="83"/>
      <c r="D293" s="83"/>
      <c r="E293" s="83"/>
      <c r="F293" s="83"/>
      <c r="G293" s="83"/>
      <c r="H293" s="83"/>
      <c r="I293" s="83"/>
      <c r="J293" s="83"/>
    </row>
    <row r="294" spans="1:10" ht="26.25">
      <c r="A294" s="83"/>
      <c r="B294" s="83"/>
      <c r="C294" s="83"/>
      <c r="D294" s="83"/>
      <c r="E294" s="83"/>
      <c r="F294" s="83"/>
      <c r="G294" s="83"/>
      <c r="H294" s="83"/>
      <c r="I294" s="83"/>
      <c r="J294" s="83"/>
    </row>
    <row r="295" spans="1:10" ht="26.25">
      <c r="A295" s="83"/>
      <c r="B295" s="83"/>
      <c r="C295" s="83"/>
      <c r="D295" s="83"/>
      <c r="E295" s="83"/>
      <c r="F295" s="83"/>
      <c r="G295" s="83"/>
      <c r="H295" s="83"/>
      <c r="I295" s="83"/>
      <c r="J295" s="83"/>
    </row>
    <row r="296" spans="1:10" ht="26.25">
      <c r="A296" s="83"/>
      <c r="B296" s="83"/>
      <c r="C296" s="83"/>
      <c r="D296" s="83"/>
      <c r="E296" s="83"/>
      <c r="F296" s="83"/>
      <c r="G296" s="83"/>
      <c r="H296" s="83"/>
      <c r="I296" s="83"/>
      <c r="J296" s="83"/>
    </row>
    <row r="297" spans="1:10" ht="26.25">
      <c r="A297" s="83"/>
      <c r="B297" s="83"/>
      <c r="C297" s="83"/>
      <c r="D297" s="83"/>
      <c r="E297" s="83"/>
      <c r="F297" s="83"/>
      <c r="G297" s="83"/>
      <c r="H297" s="83"/>
      <c r="I297" s="83"/>
      <c r="J297" s="83"/>
    </row>
    <row r="298" spans="1:10" ht="26.25">
      <c r="A298" s="83"/>
      <c r="B298" s="83"/>
      <c r="C298" s="83"/>
      <c r="D298" s="83"/>
      <c r="E298" s="83"/>
      <c r="F298" s="83"/>
      <c r="G298" s="83"/>
      <c r="H298" s="83"/>
      <c r="I298" s="83"/>
      <c r="J298" s="83"/>
    </row>
    <row r="299" spans="1:10" ht="26.25">
      <c r="A299" s="83"/>
      <c r="B299" s="83"/>
      <c r="C299" s="83"/>
      <c r="D299" s="83"/>
      <c r="E299" s="83"/>
      <c r="F299" s="83"/>
      <c r="G299" s="83"/>
      <c r="H299" s="83"/>
      <c r="I299" s="83"/>
      <c r="J299" s="83"/>
    </row>
    <row r="300" spans="1:10" ht="26.25">
      <c r="A300" s="83"/>
      <c r="B300" s="83"/>
      <c r="C300" s="83"/>
      <c r="D300" s="83"/>
      <c r="E300" s="83"/>
      <c r="F300" s="83"/>
      <c r="G300" s="83"/>
      <c r="H300" s="83"/>
      <c r="I300" s="83"/>
      <c r="J300" s="83"/>
    </row>
    <row r="301" spans="1:10" ht="26.25">
      <c r="A301" s="83"/>
      <c r="B301" s="83"/>
      <c r="C301" s="83"/>
      <c r="D301" s="83"/>
      <c r="E301" s="83"/>
      <c r="F301" s="83"/>
      <c r="G301" s="83"/>
      <c r="H301" s="83"/>
      <c r="I301" s="83"/>
      <c r="J301" s="83"/>
    </row>
    <row r="302" spans="1:10" ht="26.25">
      <c r="A302" s="83"/>
      <c r="B302" s="83"/>
      <c r="C302" s="83"/>
      <c r="D302" s="83"/>
      <c r="E302" s="83"/>
      <c r="F302" s="83"/>
      <c r="G302" s="83"/>
      <c r="H302" s="83"/>
      <c r="I302" s="83"/>
      <c r="J302" s="83"/>
    </row>
    <row r="303" spans="1:10" ht="26.25">
      <c r="A303" s="83"/>
      <c r="B303" s="83"/>
      <c r="C303" s="83"/>
      <c r="D303" s="83"/>
      <c r="E303" s="83"/>
      <c r="F303" s="83"/>
      <c r="G303" s="83"/>
      <c r="H303" s="83"/>
      <c r="I303" s="83"/>
      <c r="J303" s="83"/>
    </row>
    <row r="304" spans="1:10" ht="26.25">
      <c r="A304" s="83"/>
      <c r="B304" s="83"/>
      <c r="C304" s="83"/>
      <c r="D304" s="83"/>
      <c r="E304" s="83"/>
      <c r="F304" s="83"/>
      <c r="G304" s="83"/>
      <c r="H304" s="83"/>
      <c r="I304" s="83"/>
      <c r="J304" s="83"/>
    </row>
    <row r="305" spans="1:10" ht="26.25">
      <c r="A305" s="83"/>
      <c r="B305" s="83"/>
      <c r="C305" s="83"/>
      <c r="D305" s="83"/>
      <c r="E305" s="83"/>
      <c r="F305" s="83"/>
      <c r="G305" s="83"/>
      <c r="H305" s="83"/>
      <c r="I305" s="83"/>
      <c r="J305" s="83"/>
    </row>
    <row r="306" spans="1:10" ht="26.25">
      <c r="A306" s="83"/>
      <c r="B306" s="83"/>
      <c r="C306" s="83"/>
      <c r="D306" s="83"/>
      <c r="E306" s="83"/>
      <c r="F306" s="83"/>
      <c r="G306" s="83"/>
      <c r="H306" s="83"/>
      <c r="I306" s="83"/>
      <c r="J306" s="83"/>
    </row>
    <row r="307" spans="1:10" ht="26.25">
      <c r="A307" s="83"/>
      <c r="B307" s="83"/>
      <c r="C307" s="83"/>
      <c r="D307" s="83"/>
      <c r="E307" s="83"/>
      <c r="F307" s="83"/>
      <c r="G307" s="83"/>
      <c r="H307" s="83"/>
      <c r="I307" s="83"/>
      <c r="J307" s="83"/>
    </row>
    <row r="308" spans="1:10" ht="26.25">
      <c r="A308" s="83"/>
      <c r="B308" s="83"/>
      <c r="C308" s="83"/>
      <c r="D308" s="83"/>
      <c r="E308" s="83"/>
      <c r="F308" s="83"/>
      <c r="G308" s="83"/>
      <c r="H308" s="83"/>
      <c r="I308" s="83"/>
      <c r="J308" s="83"/>
    </row>
    <row r="309" spans="1:10" ht="26.25">
      <c r="A309" s="83"/>
      <c r="B309" s="83"/>
      <c r="C309" s="83"/>
      <c r="D309" s="83"/>
      <c r="E309" s="83"/>
      <c r="F309" s="83"/>
      <c r="G309" s="83"/>
      <c r="H309" s="83"/>
      <c r="I309" s="83"/>
      <c r="J309" s="83"/>
    </row>
    <row r="310" spans="1:10" ht="26.25">
      <c r="A310" s="83"/>
      <c r="B310" s="83"/>
      <c r="C310" s="83"/>
      <c r="D310" s="83"/>
      <c r="E310" s="83"/>
      <c r="F310" s="83"/>
      <c r="G310" s="83"/>
      <c r="H310" s="83"/>
      <c r="I310" s="83"/>
      <c r="J310" s="83"/>
    </row>
    <row r="311" spans="1:10" ht="26.25">
      <c r="A311" s="83"/>
      <c r="B311" s="83"/>
      <c r="C311" s="83"/>
      <c r="D311" s="83"/>
      <c r="E311" s="83"/>
      <c r="F311" s="83"/>
      <c r="G311" s="83"/>
      <c r="H311" s="83"/>
      <c r="I311" s="83"/>
      <c r="J311" s="83"/>
    </row>
    <row r="312" spans="1:10" ht="26.25">
      <c r="A312" s="83"/>
      <c r="B312" s="83"/>
      <c r="C312" s="83"/>
      <c r="D312" s="83"/>
      <c r="E312" s="83"/>
      <c r="F312" s="83"/>
      <c r="G312" s="83"/>
      <c r="H312" s="83"/>
      <c r="I312" s="83"/>
      <c r="J312" s="83"/>
    </row>
    <row r="313" spans="1:10" ht="26.25">
      <c r="A313" s="83"/>
      <c r="B313" s="83"/>
      <c r="C313" s="83"/>
      <c r="D313" s="83"/>
      <c r="E313" s="83"/>
      <c r="F313" s="83"/>
      <c r="G313" s="83"/>
      <c r="H313" s="83"/>
      <c r="I313" s="83"/>
      <c r="J313" s="83"/>
    </row>
    <row r="314" spans="1:10" ht="26.25">
      <c r="A314" s="83"/>
      <c r="B314" s="83"/>
      <c r="C314" s="83"/>
      <c r="D314" s="83"/>
      <c r="E314" s="83"/>
      <c r="F314" s="83"/>
      <c r="G314" s="83"/>
      <c r="H314" s="83"/>
      <c r="I314" s="83"/>
      <c r="J314" s="83"/>
    </row>
    <row r="315" spans="1:10" ht="26.25">
      <c r="A315" s="83"/>
      <c r="B315" s="83"/>
      <c r="C315" s="83"/>
      <c r="D315" s="83"/>
      <c r="E315" s="83"/>
      <c r="F315" s="83"/>
      <c r="G315" s="83"/>
      <c r="H315" s="83"/>
      <c r="I315" s="83"/>
      <c r="J315" s="83"/>
    </row>
    <row r="316" spans="1:10" ht="26.25">
      <c r="A316" s="83"/>
      <c r="B316" s="83"/>
      <c r="C316" s="83"/>
      <c r="D316" s="83"/>
      <c r="E316" s="83"/>
      <c r="F316" s="83"/>
      <c r="G316" s="83"/>
      <c r="H316" s="83"/>
      <c r="I316" s="83"/>
      <c r="J316" s="83"/>
    </row>
    <row r="317" spans="1:10" ht="26.25">
      <c r="A317" s="83"/>
      <c r="B317" s="83"/>
      <c r="C317" s="83"/>
      <c r="D317" s="83"/>
      <c r="E317" s="83"/>
      <c r="F317" s="83"/>
      <c r="G317" s="83"/>
      <c r="H317" s="83"/>
      <c r="I317" s="83"/>
      <c r="J317" s="83"/>
    </row>
    <row r="318" spans="1:10" ht="26.25">
      <c r="A318" s="83"/>
      <c r="B318" s="83"/>
      <c r="C318" s="83"/>
      <c r="D318" s="83"/>
      <c r="E318" s="83"/>
      <c r="F318" s="83"/>
      <c r="G318" s="83"/>
      <c r="H318" s="83"/>
      <c r="I318" s="83"/>
      <c r="J318" s="83"/>
    </row>
    <row r="319" spans="1:10" ht="26.25">
      <c r="A319" s="83"/>
      <c r="B319" s="83"/>
      <c r="C319" s="83"/>
      <c r="D319" s="83"/>
      <c r="E319" s="83"/>
      <c r="F319" s="83"/>
      <c r="G319" s="83"/>
      <c r="H319" s="83"/>
      <c r="I319" s="83"/>
      <c r="J319" s="83"/>
    </row>
    <row r="320" spans="1:10" ht="26.25">
      <c r="A320" s="83"/>
      <c r="B320" s="83"/>
      <c r="C320" s="83"/>
      <c r="D320" s="83"/>
      <c r="E320" s="83"/>
      <c r="F320" s="83"/>
      <c r="G320" s="83"/>
      <c r="H320" s="83"/>
      <c r="I320" s="83"/>
      <c r="J320" s="83"/>
    </row>
    <row r="321" spans="1:10" ht="26.25">
      <c r="A321" s="83"/>
      <c r="B321" s="83"/>
      <c r="C321" s="83"/>
      <c r="D321" s="83"/>
      <c r="E321" s="83"/>
      <c r="F321" s="83"/>
      <c r="G321" s="83"/>
      <c r="H321" s="83"/>
      <c r="I321" s="83"/>
      <c r="J321" s="83"/>
    </row>
    <row r="322" spans="1:10" ht="26.25">
      <c r="A322" s="83"/>
      <c r="B322" s="83"/>
      <c r="C322" s="83"/>
      <c r="D322" s="83"/>
      <c r="E322" s="83"/>
      <c r="F322" s="83"/>
      <c r="G322" s="83"/>
      <c r="H322" s="83"/>
      <c r="I322" s="83"/>
      <c r="J322" s="83"/>
    </row>
    <row r="323" spans="1:10" ht="26.25">
      <c r="A323" s="83"/>
      <c r="B323" s="83"/>
      <c r="C323" s="83"/>
      <c r="D323" s="83"/>
      <c r="E323" s="83"/>
      <c r="F323" s="83"/>
      <c r="G323" s="83"/>
      <c r="H323" s="83"/>
      <c r="I323" s="83"/>
      <c r="J323" s="83"/>
    </row>
    <row r="324" spans="1:10" ht="26.25">
      <c r="A324" s="83"/>
      <c r="B324" s="83"/>
      <c r="C324" s="83"/>
      <c r="D324" s="83"/>
      <c r="E324" s="83"/>
      <c r="F324" s="83"/>
      <c r="G324" s="83"/>
      <c r="H324" s="83"/>
      <c r="I324" s="83"/>
      <c r="J324" s="83"/>
    </row>
    <row r="325" spans="1:10" ht="26.25">
      <c r="A325" s="83"/>
      <c r="B325" s="83"/>
      <c r="C325" s="83"/>
      <c r="D325" s="83"/>
      <c r="E325" s="83"/>
      <c r="F325" s="83"/>
      <c r="G325" s="83"/>
      <c r="H325" s="83"/>
      <c r="I325" s="83"/>
      <c r="J325" s="83"/>
    </row>
    <row r="326" spans="1:10" ht="26.25">
      <c r="A326" s="83"/>
      <c r="B326" s="83"/>
      <c r="C326" s="83"/>
      <c r="D326" s="83"/>
      <c r="E326" s="83"/>
      <c r="F326" s="83"/>
      <c r="G326" s="83"/>
      <c r="H326" s="83"/>
      <c r="I326" s="83"/>
      <c r="J326" s="83"/>
    </row>
    <row r="327" spans="1:10" ht="26.25">
      <c r="A327" s="83"/>
      <c r="B327" s="83"/>
      <c r="C327" s="83"/>
      <c r="D327" s="83"/>
      <c r="E327" s="83"/>
      <c r="F327" s="83"/>
      <c r="G327" s="83"/>
      <c r="H327" s="83"/>
      <c r="I327" s="83"/>
      <c r="J327" s="83"/>
    </row>
    <row r="328" spans="1:10" ht="26.25">
      <c r="A328" s="83"/>
      <c r="B328" s="83"/>
      <c r="C328" s="83"/>
      <c r="D328" s="83"/>
      <c r="E328" s="83"/>
      <c r="F328" s="83"/>
      <c r="G328" s="83"/>
      <c r="H328" s="83"/>
      <c r="I328" s="83"/>
      <c r="J328" s="83"/>
    </row>
    <row r="329" spans="1:10" ht="26.25">
      <c r="A329" s="83"/>
      <c r="B329" s="83"/>
      <c r="C329" s="83"/>
      <c r="D329" s="83"/>
      <c r="E329" s="83"/>
      <c r="F329" s="83"/>
      <c r="G329" s="83"/>
      <c r="H329" s="83"/>
      <c r="I329" s="83"/>
      <c r="J329" s="83"/>
    </row>
    <row r="330" spans="1:10" ht="26.25">
      <c r="A330" s="83"/>
      <c r="B330" s="83"/>
      <c r="C330" s="83"/>
      <c r="D330" s="83"/>
      <c r="E330" s="83"/>
      <c r="F330" s="83"/>
      <c r="G330" s="83"/>
      <c r="H330" s="83"/>
      <c r="I330" s="83"/>
      <c r="J330" s="83"/>
    </row>
    <row r="331" spans="1:10" ht="26.25">
      <c r="A331" s="83"/>
      <c r="B331" s="83"/>
      <c r="C331" s="83"/>
      <c r="D331" s="83"/>
      <c r="E331" s="83"/>
      <c r="F331" s="83"/>
      <c r="G331" s="83"/>
      <c r="H331" s="83"/>
      <c r="I331" s="83"/>
      <c r="J331" s="83"/>
    </row>
    <row r="332" spans="1:10" ht="26.25">
      <c r="A332" s="83"/>
      <c r="B332" s="83"/>
      <c r="C332" s="83"/>
      <c r="D332" s="83"/>
      <c r="E332" s="83"/>
      <c r="F332" s="83"/>
      <c r="G332" s="83"/>
      <c r="H332" s="83"/>
      <c r="I332" s="83"/>
      <c r="J332" s="83"/>
    </row>
    <row r="333" spans="1:10" ht="26.25">
      <c r="A333" s="83"/>
      <c r="B333" s="83"/>
      <c r="C333" s="83"/>
      <c r="D333" s="83"/>
      <c r="E333" s="83"/>
      <c r="F333" s="83"/>
      <c r="G333" s="83"/>
      <c r="H333" s="83"/>
      <c r="I333" s="83"/>
      <c r="J333" s="83"/>
    </row>
    <row r="334" spans="1:10" ht="26.25">
      <c r="A334" s="83"/>
      <c r="B334" s="83"/>
      <c r="C334" s="83"/>
      <c r="D334" s="83"/>
      <c r="E334" s="83"/>
      <c r="F334" s="83"/>
      <c r="G334" s="83"/>
      <c r="H334" s="83"/>
      <c r="I334" s="83"/>
      <c r="J334" s="83"/>
    </row>
    <row r="335" spans="1:10" ht="26.25">
      <c r="A335" s="83"/>
      <c r="B335" s="83"/>
      <c r="C335" s="83"/>
      <c r="D335" s="83"/>
      <c r="E335" s="83"/>
      <c r="F335" s="83"/>
      <c r="G335" s="83"/>
      <c r="H335" s="83"/>
      <c r="I335" s="83"/>
      <c r="J335" s="83"/>
    </row>
    <row r="336" spans="1:10" ht="26.25">
      <c r="A336" s="83"/>
      <c r="B336" s="83"/>
      <c r="C336" s="83"/>
      <c r="D336" s="83"/>
      <c r="E336" s="83"/>
      <c r="F336" s="83"/>
      <c r="G336" s="83"/>
      <c r="H336" s="83"/>
      <c r="I336" s="83"/>
      <c r="J336" s="83"/>
    </row>
    <row r="337" spans="1:10" ht="26.25">
      <c r="A337" s="83"/>
      <c r="B337" s="83"/>
      <c r="C337" s="83"/>
      <c r="D337" s="83"/>
      <c r="E337" s="83"/>
      <c r="F337" s="83"/>
      <c r="G337" s="83"/>
      <c r="H337" s="83"/>
      <c r="I337" s="83"/>
      <c r="J337" s="83"/>
    </row>
    <row r="338" spans="1:10" ht="26.25">
      <c r="A338" s="83"/>
      <c r="B338" s="83"/>
      <c r="C338" s="83"/>
      <c r="D338" s="83"/>
      <c r="E338" s="83"/>
      <c r="F338" s="83"/>
      <c r="G338" s="83"/>
      <c r="H338" s="83"/>
      <c r="I338" s="83"/>
      <c r="J338" s="83"/>
    </row>
    <row r="339" spans="1:10" ht="26.25">
      <c r="A339" s="83"/>
      <c r="B339" s="83"/>
      <c r="C339" s="83"/>
      <c r="D339" s="83"/>
      <c r="E339" s="83"/>
      <c r="F339" s="83"/>
      <c r="G339" s="83"/>
      <c r="H339" s="83"/>
      <c r="I339" s="83"/>
      <c r="J339" s="83"/>
    </row>
    <row r="340" spans="1:10" ht="26.25">
      <c r="A340" s="83"/>
      <c r="B340" s="83"/>
      <c r="C340" s="83"/>
      <c r="D340" s="83"/>
      <c r="E340" s="83"/>
      <c r="F340" s="83"/>
      <c r="G340" s="83"/>
      <c r="H340" s="83"/>
      <c r="I340" s="83"/>
      <c r="J340" s="83"/>
    </row>
    <row r="341" spans="1:10" ht="26.25">
      <c r="A341" s="83"/>
      <c r="B341" s="83"/>
      <c r="C341" s="83"/>
      <c r="D341" s="83"/>
      <c r="E341" s="83"/>
      <c r="F341" s="83"/>
      <c r="G341" s="83"/>
      <c r="H341" s="83"/>
      <c r="I341" s="83"/>
      <c r="J341" s="83"/>
    </row>
    <row r="342" spans="1:10" ht="26.25">
      <c r="A342" s="83"/>
      <c r="B342" s="83"/>
      <c r="C342" s="83"/>
      <c r="D342" s="83"/>
      <c r="E342" s="83"/>
      <c r="F342" s="83"/>
      <c r="G342" s="83"/>
      <c r="H342" s="83"/>
      <c r="I342" s="83"/>
      <c r="J342" s="83"/>
    </row>
    <row r="343" spans="1:10" ht="26.25">
      <c r="A343" s="83"/>
      <c r="B343" s="83"/>
      <c r="C343" s="83"/>
      <c r="D343" s="83"/>
      <c r="E343" s="83"/>
      <c r="F343" s="83"/>
      <c r="G343" s="83"/>
      <c r="H343" s="83"/>
      <c r="I343" s="83"/>
      <c r="J343" s="83"/>
    </row>
    <row r="344" spans="1:10" ht="26.25">
      <c r="A344" s="83"/>
      <c r="B344" s="83"/>
      <c r="C344" s="83"/>
      <c r="D344" s="83"/>
      <c r="E344" s="83"/>
      <c r="F344" s="83"/>
      <c r="G344" s="83"/>
      <c r="H344" s="83"/>
      <c r="I344" s="83"/>
      <c r="J344" s="83"/>
    </row>
    <row r="345" spans="1:10" ht="26.25">
      <c r="A345" s="83"/>
      <c r="B345" s="83"/>
      <c r="C345" s="83"/>
      <c r="D345" s="83"/>
      <c r="E345" s="83"/>
      <c r="F345" s="83"/>
      <c r="G345" s="83"/>
      <c r="H345" s="83"/>
      <c r="I345" s="83"/>
      <c r="J345" s="83"/>
    </row>
    <row r="346" spans="1:10" ht="26.25">
      <c r="A346" s="83"/>
      <c r="B346" s="83"/>
      <c r="C346" s="83"/>
      <c r="D346" s="83"/>
      <c r="E346" s="83"/>
      <c r="F346" s="83"/>
      <c r="G346" s="83"/>
      <c r="H346" s="83"/>
      <c r="I346" s="83"/>
      <c r="J346" s="83"/>
    </row>
    <row r="347" spans="1:10" ht="26.25">
      <c r="A347" s="83"/>
      <c r="B347" s="83"/>
      <c r="C347" s="83"/>
      <c r="D347" s="83"/>
      <c r="E347" s="83"/>
      <c r="F347" s="83"/>
      <c r="G347" s="83"/>
      <c r="H347" s="83"/>
      <c r="I347" s="83"/>
      <c r="J347" s="83"/>
    </row>
    <row r="348" spans="1:10" ht="26.25">
      <c r="A348" s="83"/>
      <c r="B348" s="83"/>
      <c r="C348" s="83"/>
      <c r="D348" s="83"/>
      <c r="E348" s="83"/>
      <c r="F348" s="83"/>
      <c r="G348" s="83"/>
      <c r="H348" s="83"/>
      <c r="I348" s="83"/>
      <c r="J348" s="83"/>
    </row>
    <row r="349" spans="1:10" ht="26.25">
      <c r="A349" s="83"/>
      <c r="B349" s="83"/>
      <c r="C349" s="83"/>
      <c r="D349" s="83"/>
      <c r="E349" s="83"/>
      <c r="F349" s="83"/>
      <c r="G349" s="83"/>
      <c r="H349" s="83"/>
      <c r="I349" s="83"/>
      <c r="J349" s="83"/>
    </row>
    <row r="350" spans="1:10" ht="26.25">
      <c r="A350" s="83"/>
      <c r="B350" s="83"/>
      <c r="C350" s="83"/>
      <c r="D350" s="83"/>
      <c r="E350" s="83"/>
      <c r="F350" s="83"/>
      <c r="G350" s="83"/>
      <c r="H350" s="83"/>
      <c r="I350" s="83"/>
      <c r="J350" s="83"/>
    </row>
    <row r="351" spans="1:10" ht="26.25">
      <c r="A351" s="83"/>
      <c r="B351" s="83"/>
      <c r="C351" s="83"/>
      <c r="D351" s="83"/>
      <c r="E351" s="83"/>
      <c r="F351" s="83"/>
      <c r="G351" s="83"/>
      <c r="H351" s="83"/>
      <c r="I351" s="83"/>
      <c r="J351" s="83"/>
    </row>
    <row r="352" spans="1:10" ht="26.25">
      <c r="A352" s="83"/>
      <c r="B352" s="83"/>
      <c r="C352" s="83"/>
      <c r="D352" s="83"/>
      <c r="E352" s="83"/>
      <c r="F352" s="83"/>
      <c r="G352" s="83"/>
      <c r="H352" s="83"/>
      <c r="I352" s="83"/>
      <c r="J352" s="83"/>
    </row>
    <row r="353" spans="1:10" ht="26.25">
      <c r="A353" s="83"/>
      <c r="B353" s="83"/>
      <c r="C353" s="83"/>
      <c r="D353" s="83"/>
      <c r="E353" s="83"/>
      <c r="F353" s="83"/>
      <c r="G353" s="83"/>
      <c r="H353" s="83"/>
      <c r="I353" s="83"/>
      <c r="J353" s="83"/>
    </row>
    <row r="354" spans="1:10" ht="26.25">
      <c r="A354" s="83"/>
      <c r="B354" s="83"/>
      <c r="C354" s="83"/>
      <c r="D354" s="83"/>
      <c r="E354" s="83"/>
      <c r="F354" s="83"/>
      <c r="G354" s="83"/>
      <c r="H354" s="83"/>
      <c r="I354" s="83"/>
      <c r="J354" s="83"/>
    </row>
    <row r="355" spans="1:10" ht="26.25">
      <c r="A355" s="83"/>
      <c r="B355" s="83"/>
      <c r="C355" s="83"/>
      <c r="D355" s="83"/>
      <c r="E355" s="83"/>
      <c r="F355" s="83"/>
      <c r="G355" s="83"/>
      <c r="H355" s="83"/>
      <c r="I355" s="83"/>
      <c r="J355" s="83"/>
    </row>
    <row r="356" spans="1:10" ht="26.25">
      <c r="A356" s="83"/>
      <c r="B356" s="83"/>
      <c r="C356" s="83"/>
      <c r="D356" s="83"/>
      <c r="E356" s="83"/>
      <c r="F356" s="83"/>
      <c r="G356" s="83"/>
      <c r="H356" s="83"/>
      <c r="I356" s="83"/>
      <c r="J356" s="83"/>
    </row>
    <row r="357" spans="1:10" ht="26.25">
      <c r="A357" s="83"/>
      <c r="B357" s="83"/>
      <c r="C357" s="83"/>
      <c r="D357" s="83"/>
      <c r="E357" s="83"/>
      <c r="F357" s="83"/>
      <c r="G357" s="83"/>
      <c r="H357" s="83"/>
      <c r="I357" s="83"/>
      <c r="J357" s="83"/>
    </row>
    <row r="358" spans="1:10" ht="26.25">
      <c r="A358" s="83"/>
      <c r="B358" s="83"/>
      <c r="C358" s="83"/>
      <c r="D358" s="83"/>
      <c r="E358" s="83"/>
      <c r="F358" s="83"/>
      <c r="G358" s="83"/>
      <c r="H358" s="83"/>
      <c r="I358" s="83"/>
      <c r="J358" s="83"/>
    </row>
    <row r="359" spans="1:10" ht="26.25">
      <c r="A359" s="83"/>
      <c r="B359" s="83"/>
      <c r="C359" s="83"/>
      <c r="D359" s="83"/>
      <c r="E359" s="83"/>
      <c r="F359" s="83"/>
      <c r="G359" s="83"/>
      <c r="H359" s="83"/>
      <c r="I359" s="83"/>
      <c r="J359" s="83"/>
    </row>
    <row r="360" spans="1:10" ht="26.25">
      <c r="A360" s="83"/>
      <c r="B360" s="83"/>
      <c r="C360" s="83"/>
      <c r="D360" s="83"/>
      <c r="E360" s="83"/>
      <c r="F360" s="83"/>
      <c r="G360" s="83"/>
      <c r="H360" s="83"/>
      <c r="I360" s="83"/>
      <c r="J360" s="83"/>
    </row>
    <row r="361" spans="1:10" ht="26.25">
      <c r="A361" s="83"/>
      <c r="B361" s="83"/>
      <c r="C361" s="83"/>
      <c r="D361" s="83"/>
      <c r="E361" s="83"/>
      <c r="F361" s="83"/>
      <c r="G361" s="83"/>
      <c r="H361" s="83"/>
      <c r="I361" s="83"/>
      <c r="J361" s="83"/>
    </row>
    <row r="362" spans="1:10" ht="26.25">
      <c r="A362" s="83"/>
      <c r="B362" s="83"/>
      <c r="C362" s="83"/>
      <c r="D362" s="83"/>
      <c r="E362" s="83"/>
      <c r="F362" s="83"/>
      <c r="G362" s="83"/>
      <c r="H362" s="83"/>
      <c r="I362" s="83"/>
      <c r="J362" s="83"/>
    </row>
    <row r="363" spans="1:10" ht="26.25">
      <c r="A363" s="83"/>
      <c r="B363" s="83"/>
      <c r="C363" s="83"/>
      <c r="D363" s="83"/>
      <c r="E363" s="83"/>
      <c r="F363" s="83"/>
      <c r="G363" s="83"/>
      <c r="H363" s="83"/>
      <c r="I363" s="83"/>
      <c r="J363" s="83"/>
    </row>
    <row r="364" spans="1:10" ht="26.25">
      <c r="A364" s="83"/>
      <c r="B364" s="83"/>
      <c r="C364" s="83"/>
      <c r="D364" s="83"/>
      <c r="E364" s="83"/>
      <c r="F364" s="83"/>
      <c r="G364" s="83"/>
      <c r="H364" s="83"/>
      <c r="I364" s="83"/>
      <c r="J364" s="83"/>
    </row>
    <row r="365" spans="1:10" ht="26.25">
      <c r="A365" s="83"/>
      <c r="B365" s="83"/>
      <c r="C365" s="83"/>
      <c r="D365" s="83"/>
      <c r="E365" s="83"/>
      <c r="F365" s="83"/>
      <c r="G365" s="83"/>
      <c r="H365" s="83"/>
      <c r="I365" s="83"/>
      <c r="J365" s="83"/>
    </row>
    <row r="366" spans="1:10" ht="26.25">
      <c r="A366" s="83"/>
      <c r="B366" s="83"/>
      <c r="C366" s="83"/>
      <c r="D366" s="83"/>
      <c r="E366" s="83"/>
      <c r="F366" s="83"/>
      <c r="G366" s="83"/>
      <c r="H366" s="83"/>
      <c r="I366" s="83"/>
      <c r="J366" s="83"/>
    </row>
    <row r="367" spans="1:10" ht="26.25">
      <c r="A367" s="83"/>
      <c r="B367" s="83"/>
      <c r="C367" s="83"/>
      <c r="D367" s="83"/>
      <c r="E367" s="83"/>
      <c r="F367" s="83"/>
      <c r="G367" s="83"/>
      <c r="H367" s="83"/>
      <c r="I367" s="83"/>
      <c r="J367" s="83"/>
    </row>
    <row r="368" spans="1:10" ht="26.25">
      <c r="A368" s="83"/>
      <c r="B368" s="83"/>
      <c r="C368" s="83"/>
      <c r="D368" s="83"/>
      <c r="E368" s="83"/>
      <c r="F368" s="83"/>
      <c r="G368" s="83"/>
      <c r="H368" s="83"/>
      <c r="I368" s="83"/>
      <c r="J368" s="83"/>
    </row>
    <row r="369" spans="1:10" ht="26.25">
      <c r="A369" s="83"/>
      <c r="B369" s="83"/>
      <c r="C369" s="83"/>
      <c r="D369" s="83"/>
      <c r="E369" s="83"/>
      <c r="F369" s="83"/>
      <c r="G369" s="83"/>
      <c r="H369" s="83"/>
      <c r="I369" s="83"/>
      <c r="J369" s="83"/>
    </row>
    <row r="370" spans="1:10" ht="26.25">
      <c r="A370" s="83"/>
      <c r="B370" s="83"/>
      <c r="C370" s="83"/>
      <c r="D370" s="83"/>
      <c r="E370" s="83"/>
      <c r="F370" s="83"/>
      <c r="G370" s="83"/>
      <c r="H370" s="83"/>
      <c r="I370" s="83"/>
      <c r="J370" s="83"/>
    </row>
    <row r="371" spans="1:10" ht="26.25">
      <c r="A371" s="83"/>
      <c r="B371" s="83"/>
      <c r="C371" s="83"/>
      <c r="D371" s="83"/>
      <c r="E371" s="83"/>
      <c r="F371" s="83"/>
      <c r="G371" s="83"/>
      <c r="H371" s="83"/>
      <c r="I371" s="83"/>
      <c r="J371" s="83"/>
    </row>
    <row r="372" spans="1:10" ht="26.25">
      <c r="A372" s="83"/>
      <c r="B372" s="83"/>
      <c r="C372" s="83"/>
      <c r="D372" s="83"/>
      <c r="E372" s="83"/>
      <c r="F372" s="83"/>
      <c r="G372" s="83"/>
      <c r="H372" s="83"/>
      <c r="I372" s="83"/>
      <c r="J372" s="83"/>
    </row>
    <row r="373" spans="1:10" ht="26.25">
      <c r="A373" s="83"/>
      <c r="B373" s="83"/>
      <c r="C373" s="83"/>
      <c r="D373" s="83"/>
      <c r="E373" s="83"/>
      <c r="F373" s="83"/>
      <c r="G373" s="83"/>
      <c r="H373" s="83"/>
      <c r="I373" s="83"/>
      <c r="J373" s="83"/>
    </row>
    <row r="374" spans="1:10" ht="26.25">
      <c r="A374" s="83"/>
      <c r="B374" s="83"/>
      <c r="C374" s="83"/>
      <c r="D374" s="83"/>
      <c r="E374" s="83"/>
      <c r="F374" s="83"/>
      <c r="G374" s="83"/>
      <c r="H374" s="83"/>
      <c r="I374" s="83"/>
      <c r="J374" s="83"/>
    </row>
    <row r="375" spans="1:10" ht="26.25">
      <c r="A375" s="83"/>
      <c r="B375" s="83"/>
      <c r="C375" s="83"/>
      <c r="D375" s="83"/>
      <c r="E375" s="83"/>
      <c r="F375" s="83"/>
      <c r="G375" s="83"/>
      <c r="H375" s="83"/>
      <c r="I375" s="83"/>
      <c r="J375" s="83"/>
    </row>
    <row r="376" spans="1:10" ht="26.25">
      <c r="A376" s="83"/>
      <c r="B376" s="83"/>
      <c r="C376" s="83"/>
      <c r="D376" s="83"/>
      <c r="E376" s="83"/>
      <c r="F376" s="83"/>
      <c r="G376" s="83"/>
      <c r="H376" s="83"/>
      <c r="I376" s="83"/>
      <c r="J376" s="83"/>
    </row>
    <row r="377" spans="1:10" ht="26.25">
      <c r="A377" s="83"/>
      <c r="B377" s="83"/>
      <c r="C377" s="83"/>
      <c r="D377" s="83"/>
      <c r="E377" s="83"/>
      <c r="F377" s="83"/>
      <c r="G377" s="83"/>
      <c r="H377" s="83"/>
      <c r="I377" s="83"/>
      <c r="J377" s="83"/>
    </row>
    <row r="378" spans="1:10" ht="26.25">
      <c r="A378" s="83"/>
      <c r="B378" s="83"/>
      <c r="C378" s="83"/>
      <c r="D378" s="83"/>
      <c r="E378" s="83"/>
      <c r="F378" s="83"/>
      <c r="G378" s="83"/>
      <c r="H378" s="83"/>
      <c r="I378" s="83"/>
      <c r="J378" s="83"/>
    </row>
    <row r="379" spans="1:10" ht="26.25">
      <c r="A379" s="83"/>
      <c r="B379" s="83"/>
      <c r="C379" s="83"/>
      <c r="D379" s="83"/>
      <c r="E379" s="83"/>
      <c r="F379" s="83"/>
      <c r="G379" s="83"/>
      <c r="H379" s="83"/>
      <c r="I379" s="83"/>
      <c r="J379" s="83"/>
    </row>
    <row r="380" spans="1:10" ht="26.25">
      <c r="A380" s="83"/>
      <c r="B380" s="83"/>
      <c r="C380" s="83"/>
      <c r="D380" s="83"/>
      <c r="E380" s="83"/>
      <c r="F380" s="83"/>
      <c r="G380" s="83"/>
      <c r="H380" s="83"/>
      <c r="I380" s="83"/>
      <c r="J380" s="83"/>
    </row>
    <row r="381" spans="1:10" ht="26.25">
      <c r="A381" s="83"/>
      <c r="B381" s="83"/>
      <c r="C381" s="83"/>
      <c r="D381" s="83"/>
      <c r="E381" s="83"/>
      <c r="F381" s="83"/>
      <c r="G381" s="83"/>
      <c r="H381" s="83"/>
      <c r="I381" s="83"/>
      <c r="J381" s="83"/>
    </row>
    <row r="382" spans="1:10" ht="26.25">
      <c r="A382" s="83"/>
      <c r="B382" s="83"/>
      <c r="C382" s="83"/>
      <c r="D382" s="83"/>
      <c r="E382" s="83"/>
      <c r="F382" s="83"/>
      <c r="G382" s="83"/>
      <c r="H382" s="83"/>
      <c r="I382" s="83"/>
      <c r="J382" s="83"/>
    </row>
    <row r="383" spans="1:10" ht="26.25">
      <c r="A383" s="83"/>
      <c r="B383" s="83"/>
      <c r="C383" s="83"/>
      <c r="D383" s="83"/>
      <c r="E383" s="83"/>
      <c r="F383" s="83"/>
      <c r="G383" s="83"/>
      <c r="H383" s="83"/>
      <c r="I383" s="83"/>
      <c r="J383" s="83"/>
    </row>
    <row r="384" spans="1:10" ht="26.25">
      <c r="A384" s="83"/>
      <c r="B384" s="83"/>
      <c r="C384" s="83"/>
      <c r="D384" s="83"/>
      <c r="E384" s="83"/>
      <c r="F384" s="83"/>
      <c r="G384" s="83"/>
      <c r="H384" s="83"/>
      <c r="I384" s="83"/>
      <c r="J384" s="83"/>
    </row>
    <row r="385" spans="1:10" ht="26.25">
      <c r="A385" s="83"/>
      <c r="B385" s="83"/>
      <c r="C385" s="83"/>
      <c r="D385" s="83"/>
      <c r="E385" s="83"/>
      <c r="F385" s="83"/>
      <c r="G385" s="83"/>
      <c r="H385" s="83"/>
      <c r="I385" s="83"/>
      <c r="J385" s="83"/>
    </row>
    <row r="386" spans="1:10" ht="26.25">
      <c r="A386" s="83"/>
      <c r="B386" s="83"/>
      <c r="C386" s="83"/>
      <c r="D386" s="83"/>
      <c r="E386" s="83"/>
      <c r="F386" s="83"/>
      <c r="G386" s="83"/>
      <c r="H386" s="83"/>
      <c r="I386" s="83"/>
      <c r="J386" s="83"/>
    </row>
    <row r="387" spans="1:10" ht="26.25">
      <c r="A387" s="83"/>
      <c r="B387" s="83"/>
      <c r="C387" s="83"/>
      <c r="D387" s="83"/>
      <c r="E387" s="83"/>
      <c r="F387" s="83"/>
      <c r="G387" s="83"/>
      <c r="H387" s="83"/>
      <c r="I387" s="83"/>
      <c r="J387" s="83"/>
    </row>
    <row r="388" spans="1:10" ht="26.25">
      <c r="A388" s="83"/>
      <c r="B388" s="83"/>
      <c r="C388" s="83"/>
      <c r="D388" s="83"/>
      <c r="E388" s="83"/>
      <c r="F388" s="83"/>
      <c r="G388" s="83"/>
      <c r="H388" s="83"/>
      <c r="I388" s="83"/>
      <c r="J388" s="83"/>
    </row>
    <row r="389" spans="1:10" ht="26.25">
      <c r="A389" s="83"/>
      <c r="B389" s="83"/>
      <c r="C389" s="83"/>
      <c r="D389" s="83"/>
      <c r="E389" s="83"/>
      <c r="F389" s="83"/>
      <c r="G389" s="83"/>
      <c r="H389" s="83"/>
      <c r="I389" s="83"/>
      <c r="J389" s="83"/>
    </row>
    <row r="390" spans="1:10" ht="26.25">
      <c r="A390" s="83"/>
      <c r="B390" s="83"/>
      <c r="C390" s="83"/>
      <c r="D390" s="83"/>
      <c r="E390" s="83"/>
      <c r="F390" s="83"/>
      <c r="G390" s="83"/>
      <c r="H390" s="83"/>
      <c r="I390" s="83"/>
      <c r="J390" s="83"/>
    </row>
    <row r="391" spans="1:10" ht="26.25">
      <c r="A391" s="83"/>
      <c r="B391" s="83"/>
      <c r="C391" s="83"/>
      <c r="D391" s="83"/>
      <c r="E391" s="83"/>
      <c r="F391" s="83"/>
      <c r="G391" s="83"/>
      <c r="H391" s="83"/>
      <c r="I391" s="83"/>
      <c r="J391" s="83"/>
    </row>
    <row r="392" spans="1:10" ht="26.25">
      <c r="A392" s="83"/>
      <c r="B392" s="83"/>
      <c r="C392" s="83"/>
      <c r="D392" s="83"/>
      <c r="E392" s="83"/>
      <c r="F392" s="83"/>
      <c r="G392" s="83"/>
      <c r="H392" s="83"/>
      <c r="I392" s="83"/>
      <c r="J392" s="83"/>
    </row>
    <row r="393" spans="1:10" ht="26.25">
      <c r="A393" s="83"/>
      <c r="B393" s="83"/>
      <c r="C393" s="83"/>
      <c r="D393" s="83"/>
      <c r="E393" s="83"/>
      <c r="F393" s="83"/>
      <c r="G393" s="83"/>
      <c r="H393" s="83"/>
      <c r="I393" s="83"/>
      <c r="J393" s="83"/>
    </row>
    <row r="394" spans="1:10" ht="26.25">
      <c r="A394" s="83"/>
      <c r="B394" s="83"/>
      <c r="C394" s="83"/>
      <c r="D394" s="83"/>
      <c r="E394" s="83"/>
      <c r="F394" s="83"/>
      <c r="G394" s="83"/>
      <c r="H394" s="83"/>
      <c r="I394" s="83"/>
      <c r="J394" s="83"/>
    </row>
    <row r="395" spans="1:10" ht="26.25">
      <c r="A395" s="83"/>
      <c r="B395" s="83"/>
      <c r="C395" s="83"/>
      <c r="D395" s="83"/>
      <c r="E395" s="83"/>
      <c r="F395" s="83"/>
      <c r="G395" s="83"/>
      <c r="H395" s="83"/>
      <c r="I395" s="83"/>
      <c r="J395" s="83"/>
    </row>
    <row r="396" spans="1:10" ht="26.25">
      <c r="A396" s="83"/>
      <c r="B396" s="83"/>
      <c r="C396" s="83"/>
      <c r="D396" s="83"/>
      <c r="E396" s="83"/>
      <c r="F396" s="83"/>
      <c r="G396" s="83"/>
      <c r="H396" s="83"/>
      <c r="I396" s="83"/>
      <c r="J396" s="83"/>
    </row>
    <row r="397" spans="1:10" ht="26.25">
      <c r="A397" s="83"/>
      <c r="B397" s="83"/>
      <c r="C397" s="83"/>
      <c r="D397" s="83"/>
      <c r="E397" s="83"/>
      <c r="F397" s="83"/>
      <c r="G397" s="83"/>
      <c r="H397" s="83"/>
      <c r="I397" s="83"/>
      <c r="J397" s="83"/>
    </row>
    <row r="398" spans="1:10" ht="26.25">
      <c r="A398" s="83"/>
      <c r="B398" s="83"/>
      <c r="C398" s="83"/>
      <c r="D398" s="83"/>
      <c r="E398" s="83"/>
      <c r="F398" s="83"/>
      <c r="G398" s="83"/>
      <c r="H398" s="83"/>
      <c r="I398" s="83"/>
      <c r="J398" s="83"/>
    </row>
    <row r="399" spans="1:10" ht="26.25">
      <c r="A399" s="83"/>
      <c r="B399" s="83"/>
      <c r="C399" s="83"/>
      <c r="D399" s="83"/>
      <c r="E399" s="83"/>
      <c r="F399" s="83"/>
      <c r="G399" s="83"/>
      <c r="H399" s="83"/>
      <c r="I399" s="83"/>
      <c r="J399" s="83"/>
    </row>
    <row r="400" spans="1:10" ht="26.25">
      <c r="A400" s="83"/>
      <c r="B400" s="83"/>
      <c r="C400" s="83"/>
      <c r="D400" s="83"/>
      <c r="E400" s="83"/>
      <c r="F400" s="83"/>
      <c r="G400" s="83"/>
      <c r="H400" s="83"/>
      <c r="I400" s="83"/>
      <c r="J400" s="83"/>
    </row>
    <row r="401" spans="1:10" ht="26.25">
      <c r="A401" s="83"/>
      <c r="B401" s="83"/>
      <c r="C401" s="83"/>
      <c r="D401" s="83"/>
      <c r="E401" s="83"/>
      <c r="F401" s="83"/>
      <c r="G401" s="83"/>
      <c r="H401" s="83"/>
      <c r="I401" s="83"/>
      <c r="J401" s="83"/>
    </row>
    <row r="402" spans="1:10" ht="26.25">
      <c r="A402" s="83"/>
      <c r="B402" s="83"/>
      <c r="C402" s="83"/>
      <c r="D402" s="83"/>
      <c r="E402" s="83"/>
      <c r="F402" s="83"/>
      <c r="G402" s="83"/>
      <c r="H402" s="83"/>
      <c r="I402" s="83"/>
      <c r="J402" s="83"/>
    </row>
    <row r="403" spans="1:10" ht="26.25">
      <c r="A403" s="83"/>
      <c r="B403" s="83"/>
      <c r="C403" s="83"/>
      <c r="D403" s="83"/>
      <c r="E403" s="83"/>
      <c r="F403" s="83"/>
      <c r="G403" s="83"/>
      <c r="H403" s="83"/>
      <c r="I403" s="83"/>
      <c r="J403" s="83"/>
    </row>
    <row r="404" spans="1:10" ht="26.25">
      <c r="A404" s="83"/>
      <c r="B404" s="83"/>
      <c r="C404" s="83"/>
      <c r="D404" s="83"/>
      <c r="E404" s="83"/>
      <c r="F404" s="83"/>
      <c r="G404" s="83"/>
      <c r="H404" s="83"/>
      <c r="I404" s="83"/>
      <c r="J404" s="83"/>
    </row>
    <row r="405" spans="1:10" ht="26.25">
      <c r="A405" s="83"/>
      <c r="B405" s="83"/>
      <c r="C405" s="83"/>
      <c r="D405" s="83"/>
      <c r="E405" s="83"/>
      <c r="F405" s="83"/>
      <c r="G405" s="83"/>
      <c r="H405" s="83"/>
      <c r="I405" s="83"/>
      <c r="J405" s="83"/>
    </row>
    <row r="406" spans="1:10" ht="26.25">
      <c r="A406" s="83"/>
      <c r="B406" s="83"/>
      <c r="C406" s="83"/>
      <c r="D406" s="83"/>
      <c r="E406" s="83"/>
      <c r="F406" s="83"/>
      <c r="G406" s="83"/>
      <c r="H406" s="83"/>
      <c r="I406" s="83"/>
      <c r="J406" s="83"/>
    </row>
    <row r="407" spans="1:10" ht="26.25">
      <c r="A407" s="83"/>
      <c r="B407" s="83"/>
      <c r="C407" s="83"/>
      <c r="D407" s="83"/>
      <c r="E407" s="83"/>
      <c r="F407" s="83"/>
      <c r="G407" s="83"/>
      <c r="H407" s="83"/>
      <c r="I407" s="83"/>
      <c r="J407" s="83"/>
    </row>
    <row r="408" spans="1:10" ht="26.25">
      <c r="A408" s="83"/>
      <c r="B408" s="83"/>
      <c r="C408" s="83"/>
      <c r="D408" s="83"/>
      <c r="E408" s="83"/>
      <c r="F408" s="83"/>
      <c r="G408" s="83"/>
      <c r="H408" s="83"/>
      <c r="I408" s="83"/>
      <c r="J408" s="83"/>
    </row>
    <row r="409" spans="1:10" ht="26.25">
      <c r="A409" s="83"/>
      <c r="B409" s="83"/>
      <c r="C409" s="83"/>
      <c r="D409" s="83"/>
      <c r="E409" s="83"/>
      <c r="F409" s="83"/>
      <c r="G409" s="83"/>
      <c r="H409" s="83"/>
      <c r="I409" s="83"/>
      <c r="J409" s="83"/>
    </row>
    <row r="410" spans="1:10" ht="26.25">
      <c r="A410" s="83"/>
      <c r="B410" s="83"/>
      <c r="C410" s="83"/>
      <c r="D410" s="83"/>
      <c r="E410" s="83"/>
      <c r="F410" s="83"/>
      <c r="G410" s="83"/>
      <c r="H410" s="83"/>
      <c r="I410" s="83"/>
      <c r="J410" s="83"/>
    </row>
    <row r="411" spans="1:10" ht="26.25">
      <c r="A411" s="83"/>
      <c r="B411" s="83"/>
      <c r="C411" s="83"/>
      <c r="D411" s="83"/>
      <c r="E411" s="83"/>
      <c r="F411" s="83"/>
      <c r="G411" s="83"/>
      <c r="H411" s="83"/>
      <c r="I411" s="83"/>
      <c r="J411" s="83"/>
    </row>
    <row r="412" spans="1:10" ht="26.25">
      <c r="A412" s="83"/>
      <c r="B412" s="83"/>
      <c r="C412" s="83"/>
      <c r="D412" s="83"/>
      <c r="E412" s="83"/>
      <c r="F412" s="83"/>
      <c r="G412" s="83"/>
      <c r="H412" s="83"/>
      <c r="I412" s="83"/>
      <c r="J412" s="83"/>
    </row>
    <row r="413" spans="1:10" ht="26.25">
      <c r="A413" s="83"/>
      <c r="B413" s="83"/>
      <c r="C413" s="83"/>
      <c r="D413" s="83"/>
      <c r="E413" s="83"/>
      <c r="F413" s="83"/>
      <c r="G413" s="83"/>
      <c r="H413" s="83"/>
      <c r="I413" s="83"/>
      <c r="J413" s="83"/>
    </row>
    <row r="414" spans="1:10" ht="26.25">
      <c r="A414" s="83"/>
      <c r="B414" s="83"/>
      <c r="C414" s="83"/>
      <c r="D414" s="83"/>
      <c r="E414" s="83"/>
      <c r="F414" s="83"/>
      <c r="G414" s="83"/>
      <c r="H414" s="83"/>
      <c r="I414" s="83"/>
      <c r="J414" s="83"/>
    </row>
    <row r="415" spans="1:10" ht="26.25">
      <c r="A415" s="83"/>
      <c r="B415" s="83"/>
      <c r="C415" s="83"/>
      <c r="D415" s="83"/>
      <c r="E415" s="83"/>
      <c r="F415" s="83"/>
      <c r="G415" s="83"/>
      <c r="H415" s="83"/>
      <c r="I415" s="83"/>
      <c r="J415" s="83"/>
    </row>
    <row r="416" spans="1:10" ht="26.25">
      <c r="A416" s="83"/>
      <c r="B416" s="83"/>
      <c r="C416" s="83"/>
      <c r="D416" s="83"/>
      <c r="E416" s="83"/>
      <c r="F416" s="83"/>
      <c r="G416" s="83"/>
      <c r="H416" s="83"/>
      <c r="I416" s="83"/>
      <c r="J416" s="83"/>
    </row>
    <row r="417" spans="1:10" ht="26.25">
      <c r="A417" s="83"/>
      <c r="B417" s="83"/>
      <c r="C417" s="83"/>
      <c r="D417" s="83"/>
      <c r="E417" s="83"/>
      <c r="F417" s="83"/>
      <c r="G417" s="83"/>
      <c r="H417" s="83"/>
      <c r="I417" s="83"/>
      <c r="J417" s="83"/>
    </row>
    <row r="418" spans="1:10" ht="26.25">
      <c r="A418" s="83"/>
      <c r="B418" s="83"/>
      <c r="C418" s="83"/>
      <c r="D418" s="83"/>
      <c r="E418" s="83"/>
      <c r="F418" s="83"/>
      <c r="G418" s="83"/>
      <c r="H418" s="83"/>
      <c r="I418" s="83"/>
      <c r="J418" s="83"/>
    </row>
    <row r="419" spans="1:10" ht="26.25">
      <c r="A419" s="83"/>
      <c r="B419" s="83"/>
      <c r="C419" s="83"/>
      <c r="D419" s="83"/>
      <c r="E419" s="83"/>
      <c r="F419" s="83"/>
      <c r="G419" s="83"/>
      <c r="H419" s="83"/>
      <c r="I419" s="83"/>
      <c r="J419" s="83"/>
    </row>
    <row r="420" spans="1:10" ht="26.25">
      <c r="A420" s="83"/>
      <c r="B420" s="83"/>
      <c r="C420" s="83"/>
      <c r="D420" s="83"/>
      <c r="E420" s="83"/>
      <c r="F420" s="83"/>
      <c r="G420" s="83"/>
      <c r="H420" s="83"/>
      <c r="I420" s="83"/>
      <c r="J420" s="83"/>
    </row>
    <row r="421" spans="1:10" ht="26.25">
      <c r="A421" s="83"/>
      <c r="B421" s="83"/>
      <c r="C421" s="83"/>
      <c r="D421" s="83"/>
      <c r="E421" s="83"/>
      <c r="F421" s="83"/>
      <c r="G421" s="83"/>
      <c r="H421" s="83"/>
      <c r="I421" s="83"/>
      <c r="J421" s="83"/>
    </row>
    <row r="422" spans="1:10" ht="26.25">
      <c r="A422" s="83"/>
      <c r="B422" s="83"/>
      <c r="C422" s="83"/>
      <c r="D422" s="83"/>
      <c r="E422" s="83"/>
      <c r="F422" s="83"/>
      <c r="G422" s="83"/>
      <c r="H422" s="83"/>
      <c r="I422" s="83"/>
      <c r="J422" s="83"/>
    </row>
    <row r="423" spans="1:10" ht="26.25">
      <c r="A423" s="83"/>
      <c r="B423" s="83"/>
      <c r="C423" s="83"/>
      <c r="D423" s="83"/>
      <c r="E423" s="83"/>
      <c r="F423" s="83"/>
      <c r="G423" s="83"/>
      <c r="H423" s="83"/>
      <c r="I423" s="83"/>
      <c r="J423" s="83"/>
    </row>
    <row r="424" spans="1:10" ht="26.25">
      <c r="A424" s="83"/>
      <c r="B424" s="83"/>
      <c r="C424" s="83"/>
      <c r="D424" s="83"/>
      <c r="E424" s="83"/>
      <c r="F424" s="83"/>
      <c r="G424" s="83"/>
      <c r="H424" s="83"/>
      <c r="I424" s="83"/>
      <c r="J424" s="83"/>
    </row>
    <row r="425" spans="1:10" ht="26.25">
      <c r="A425" s="83"/>
      <c r="B425" s="83"/>
      <c r="C425" s="83"/>
      <c r="D425" s="83"/>
      <c r="E425" s="83"/>
      <c r="F425" s="83"/>
      <c r="G425" s="83"/>
      <c r="H425" s="83"/>
      <c r="I425" s="83"/>
      <c r="J425" s="83"/>
    </row>
    <row r="426" spans="1:10" ht="26.25">
      <c r="A426" s="83"/>
      <c r="B426" s="83"/>
      <c r="C426" s="83"/>
      <c r="D426" s="83"/>
      <c r="E426" s="83"/>
      <c r="F426" s="83"/>
      <c r="G426" s="83"/>
      <c r="H426" s="83"/>
      <c r="I426" s="83"/>
      <c r="J426" s="83"/>
    </row>
    <row r="427" spans="1:10" ht="26.25">
      <c r="A427" s="83"/>
      <c r="B427" s="83"/>
      <c r="C427" s="83"/>
      <c r="D427" s="83"/>
      <c r="E427" s="83"/>
      <c r="F427" s="83"/>
      <c r="G427" s="83"/>
      <c r="H427" s="83"/>
      <c r="I427" s="83"/>
      <c r="J427" s="83"/>
    </row>
    <row r="428" spans="1:10" ht="26.25">
      <c r="A428" s="83"/>
      <c r="B428" s="83"/>
      <c r="C428" s="83"/>
      <c r="D428" s="83"/>
      <c r="E428" s="83"/>
      <c r="F428" s="83"/>
      <c r="G428" s="83"/>
      <c r="H428" s="83"/>
      <c r="I428" s="83"/>
      <c r="J428" s="83"/>
    </row>
    <row r="429" spans="1:10" ht="26.25">
      <c r="A429" s="83"/>
      <c r="B429" s="83"/>
      <c r="C429" s="83"/>
      <c r="D429" s="83"/>
      <c r="E429" s="83"/>
      <c r="F429" s="83"/>
      <c r="G429" s="83"/>
      <c r="H429" s="83"/>
      <c r="I429" s="83"/>
      <c r="J429" s="83"/>
    </row>
    <row r="430" spans="1:10" ht="26.25">
      <c r="A430" s="83"/>
      <c r="B430" s="83"/>
      <c r="C430" s="83"/>
      <c r="D430" s="83"/>
      <c r="E430" s="83"/>
      <c r="F430" s="83"/>
      <c r="G430" s="83"/>
      <c r="H430" s="83"/>
      <c r="I430" s="83"/>
      <c r="J430" s="83"/>
    </row>
    <row r="431" spans="1:10" ht="26.25">
      <c r="A431" s="83"/>
      <c r="B431" s="83"/>
      <c r="C431" s="83"/>
      <c r="D431" s="83"/>
      <c r="E431" s="83"/>
      <c r="F431" s="83"/>
      <c r="G431" s="83"/>
      <c r="H431" s="83"/>
      <c r="I431" s="83"/>
      <c r="J431" s="83"/>
    </row>
    <row r="432" spans="1:10" ht="26.25">
      <c r="A432" s="83"/>
      <c r="B432" s="83"/>
      <c r="C432" s="83"/>
      <c r="D432" s="83"/>
      <c r="E432" s="83"/>
      <c r="F432" s="83"/>
      <c r="G432" s="83"/>
      <c r="H432" s="83"/>
      <c r="I432" s="83"/>
      <c r="J432" s="83"/>
    </row>
    <row r="433" spans="1:10" ht="26.25">
      <c r="A433" s="83"/>
      <c r="B433" s="83"/>
      <c r="C433" s="83"/>
      <c r="D433" s="83"/>
      <c r="E433" s="83"/>
      <c r="F433" s="83"/>
      <c r="G433" s="83"/>
      <c r="H433" s="83"/>
      <c r="I433" s="83"/>
      <c r="J433" s="83"/>
    </row>
    <row r="434" spans="1:10" ht="26.25">
      <c r="A434" s="83"/>
      <c r="B434" s="83"/>
      <c r="C434" s="83"/>
      <c r="D434" s="83"/>
      <c r="E434" s="83"/>
      <c r="F434" s="83"/>
      <c r="G434" s="83"/>
      <c r="H434" s="83"/>
      <c r="I434" s="83"/>
      <c r="J434" s="83"/>
    </row>
    <row r="435" spans="1:10" ht="26.25">
      <c r="A435" s="83"/>
      <c r="B435" s="83"/>
      <c r="C435" s="83"/>
      <c r="D435" s="83"/>
      <c r="E435" s="83"/>
      <c r="F435" s="83"/>
      <c r="G435" s="83"/>
      <c r="H435" s="83"/>
      <c r="I435" s="83"/>
      <c r="J435" s="83"/>
    </row>
    <row r="436" spans="1:10" ht="26.25">
      <c r="A436" s="83"/>
      <c r="B436" s="83"/>
      <c r="C436" s="83"/>
      <c r="D436" s="83"/>
      <c r="E436" s="83"/>
      <c r="F436" s="83"/>
      <c r="G436" s="83"/>
      <c r="H436" s="83"/>
      <c r="I436" s="83"/>
      <c r="J436" s="83"/>
    </row>
    <row r="437" spans="1:10" ht="26.25">
      <c r="A437" s="83"/>
      <c r="B437" s="83"/>
      <c r="C437" s="83"/>
      <c r="D437" s="83"/>
      <c r="E437" s="83"/>
      <c r="F437" s="83"/>
      <c r="G437" s="83"/>
      <c r="H437" s="83"/>
      <c r="I437" s="83"/>
      <c r="J437" s="83"/>
    </row>
    <row r="438" spans="1:10" ht="26.25">
      <c r="A438" s="83"/>
      <c r="B438" s="83"/>
      <c r="C438" s="83"/>
      <c r="D438" s="83"/>
      <c r="E438" s="83"/>
      <c r="F438" s="83"/>
      <c r="G438" s="83"/>
      <c r="H438" s="83"/>
      <c r="I438" s="83"/>
      <c r="J438" s="83"/>
    </row>
    <row r="439" spans="1:10" ht="26.25">
      <c r="A439" s="83"/>
      <c r="B439" s="83"/>
      <c r="C439" s="83"/>
      <c r="D439" s="83"/>
      <c r="E439" s="83"/>
      <c r="F439" s="83"/>
      <c r="G439" s="83"/>
      <c r="H439" s="83"/>
      <c r="I439" s="83"/>
      <c r="J439" s="83"/>
    </row>
    <row r="440" spans="1:10" ht="26.25">
      <c r="A440" s="83"/>
      <c r="B440" s="83"/>
      <c r="C440" s="83"/>
      <c r="D440" s="83"/>
      <c r="E440" s="83"/>
      <c r="F440" s="83"/>
      <c r="G440" s="83"/>
      <c r="H440" s="83"/>
      <c r="I440" s="83"/>
      <c r="J440" s="83"/>
    </row>
    <row r="441" spans="1:10" ht="26.25">
      <c r="A441" s="83"/>
      <c r="B441" s="83"/>
      <c r="C441" s="83"/>
      <c r="D441" s="83"/>
      <c r="E441" s="83"/>
      <c r="F441" s="83"/>
      <c r="G441" s="83"/>
      <c r="H441" s="83"/>
      <c r="I441" s="83"/>
      <c r="J441" s="83"/>
    </row>
    <row r="442" spans="1:10" ht="26.25">
      <c r="A442" s="83"/>
      <c r="B442" s="83"/>
      <c r="C442" s="83"/>
      <c r="D442" s="83"/>
      <c r="E442" s="83"/>
      <c r="F442" s="83"/>
      <c r="G442" s="83"/>
      <c r="H442" s="83"/>
      <c r="I442" s="83"/>
      <c r="J442" s="83"/>
    </row>
    <row r="443" spans="1:10" ht="26.25">
      <c r="A443" s="83"/>
      <c r="B443" s="83"/>
      <c r="C443" s="83"/>
      <c r="D443" s="83"/>
      <c r="E443" s="83"/>
      <c r="F443" s="83"/>
      <c r="G443" s="83"/>
      <c r="H443" s="83"/>
      <c r="I443" s="83"/>
      <c r="J443" s="83"/>
    </row>
    <row r="444" spans="1:10" ht="26.25">
      <c r="A444" s="83"/>
      <c r="B444" s="83"/>
      <c r="C444" s="83"/>
      <c r="D444" s="83"/>
      <c r="E444" s="83"/>
      <c r="F444" s="83"/>
      <c r="G444" s="83"/>
      <c r="H444" s="83"/>
      <c r="I444" s="83"/>
      <c r="J444" s="83"/>
    </row>
    <row r="445" spans="1:10" ht="26.25">
      <c r="A445" s="83"/>
      <c r="B445" s="83"/>
      <c r="C445" s="83"/>
      <c r="D445" s="83"/>
      <c r="E445" s="83"/>
      <c r="F445" s="83"/>
      <c r="G445" s="83"/>
      <c r="H445" s="83"/>
      <c r="I445" s="83"/>
      <c r="J445" s="83"/>
    </row>
    <row r="446" spans="1:10" ht="26.25">
      <c r="A446" s="83"/>
      <c r="B446" s="83"/>
      <c r="C446" s="83"/>
      <c r="D446" s="83"/>
      <c r="E446" s="83"/>
      <c r="F446" s="83"/>
      <c r="G446" s="83"/>
      <c r="H446" s="83"/>
      <c r="I446" s="83"/>
      <c r="J446" s="83"/>
    </row>
    <row r="447" spans="1:10" ht="26.25">
      <c r="A447" s="83"/>
      <c r="B447" s="83"/>
      <c r="C447" s="83"/>
      <c r="D447" s="83"/>
      <c r="E447" s="83"/>
      <c r="F447" s="83"/>
      <c r="G447" s="83"/>
      <c r="H447" s="83"/>
      <c r="I447" s="83"/>
      <c r="J447" s="83"/>
    </row>
    <row r="448" spans="1:10" ht="26.25">
      <c r="A448" s="83"/>
      <c r="B448" s="83"/>
      <c r="C448" s="83"/>
      <c r="D448" s="83"/>
      <c r="E448" s="83"/>
      <c r="F448" s="83"/>
      <c r="G448" s="83"/>
      <c r="H448" s="83"/>
      <c r="I448" s="83"/>
      <c r="J448" s="83"/>
    </row>
    <row r="449" spans="1:10" ht="26.25">
      <c r="A449" s="83"/>
      <c r="B449" s="83"/>
      <c r="C449" s="83"/>
      <c r="D449" s="83"/>
      <c r="E449" s="83"/>
      <c r="F449" s="83"/>
      <c r="G449" s="83"/>
      <c r="H449" s="83"/>
      <c r="I449" s="83"/>
      <c r="J449" s="83"/>
    </row>
    <row r="450" spans="1:10" ht="26.25">
      <c r="A450" s="83"/>
      <c r="B450" s="83"/>
      <c r="C450" s="83"/>
      <c r="D450" s="83"/>
      <c r="E450" s="83"/>
      <c r="F450" s="83"/>
      <c r="G450" s="83"/>
      <c r="H450" s="83"/>
      <c r="I450" s="83"/>
      <c r="J450" s="83"/>
    </row>
    <row r="451" spans="1:10" ht="26.25">
      <c r="A451" s="83"/>
      <c r="B451" s="83"/>
      <c r="C451" s="83"/>
      <c r="D451" s="83"/>
      <c r="E451" s="83"/>
      <c r="F451" s="83"/>
      <c r="G451" s="83"/>
      <c r="H451" s="83"/>
      <c r="I451" s="83"/>
      <c r="J451" s="83"/>
    </row>
    <row r="452" spans="1:10" ht="26.25">
      <c r="A452" s="83"/>
      <c r="B452" s="83"/>
      <c r="C452" s="83"/>
      <c r="D452" s="83"/>
      <c r="E452" s="83"/>
      <c r="F452" s="83"/>
      <c r="G452" s="83"/>
      <c r="H452" s="83"/>
      <c r="I452" s="83"/>
      <c r="J452" s="83"/>
    </row>
    <row r="453" spans="1:10" ht="26.25">
      <c r="A453" s="83"/>
      <c r="B453" s="83"/>
      <c r="C453" s="83"/>
      <c r="D453" s="83"/>
      <c r="E453" s="83"/>
      <c r="F453" s="83"/>
      <c r="G453" s="83"/>
      <c r="H453" s="83"/>
      <c r="I453" s="83"/>
      <c r="J453" s="83"/>
    </row>
    <row r="454" spans="1:10" ht="26.25">
      <c r="A454" s="83"/>
      <c r="B454" s="83"/>
      <c r="C454" s="83"/>
      <c r="D454" s="83"/>
      <c r="E454" s="83"/>
      <c r="F454" s="83"/>
      <c r="G454" s="83"/>
      <c r="H454" s="83"/>
      <c r="I454" s="83"/>
      <c r="J454" s="83"/>
    </row>
    <row r="455" spans="1:10" ht="26.25">
      <c r="A455" s="83"/>
      <c r="B455" s="83"/>
      <c r="C455" s="83"/>
      <c r="D455" s="83"/>
      <c r="E455" s="83"/>
      <c r="F455" s="83"/>
      <c r="G455" s="83"/>
      <c r="H455" s="83"/>
      <c r="I455" s="83"/>
      <c r="J455" s="83"/>
    </row>
    <row r="456" spans="1:10" ht="26.25">
      <c r="A456" s="83"/>
      <c r="B456" s="83"/>
      <c r="C456" s="83"/>
      <c r="D456" s="83"/>
      <c r="E456" s="83"/>
      <c r="F456" s="83"/>
      <c r="G456" s="83"/>
      <c r="H456" s="83"/>
      <c r="I456" s="83"/>
      <c r="J456" s="83"/>
    </row>
    <row r="457" spans="1:10" ht="26.25">
      <c r="A457" s="83"/>
      <c r="B457" s="83"/>
      <c r="C457" s="83"/>
      <c r="D457" s="83"/>
      <c r="E457" s="83"/>
      <c r="F457" s="83"/>
      <c r="G457" s="83"/>
      <c r="H457" s="83"/>
      <c r="I457" s="83"/>
      <c r="J457" s="83"/>
    </row>
    <row r="458" spans="1:10" ht="26.25">
      <c r="A458" s="83"/>
      <c r="B458" s="83"/>
      <c r="C458" s="83"/>
      <c r="D458" s="83"/>
      <c r="E458" s="83"/>
      <c r="F458" s="83"/>
      <c r="G458" s="83"/>
      <c r="H458" s="83"/>
      <c r="I458" s="83"/>
      <c r="J458" s="83"/>
    </row>
    <row r="459" spans="1:10" ht="26.25">
      <c r="A459" s="83"/>
      <c r="B459" s="83"/>
      <c r="C459" s="83"/>
      <c r="D459" s="83"/>
      <c r="E459" s="83"/>
      <c r="F459" s="83"/>
      <c r="G459" s="83"/>
      <c r="H459" s="83"/>
      <c r="I459" s="83"/>
      <c r="J459" s="83"/>
    </row>
    <row r="460" spans="1:10" ht="26.25">
      <c r="A460" s="83"/>
      <c r="B460" s="83"/>
      <c r="C460" s="83"/>
      <c r="D460" s="83"/>
      <c r="E460" s="83"/>
      <c r="F460" s="83"/>
      <c r="G460" s="83"/>
      <c r="H460" s="83"/>
      <c r="I460" s="83"/>
      <c r="J460" s="83"/>
    </row>
    <row r="461" spans="1:10" ht="26.25">
      <c r="A461" s="83"/>
      <c r="B461" s="83"/>
      <c r="C461" s="83"/>
      <c r="D461" s="83"/>
      <c r="E461" s="83"/>
      <c r="F461" s="83"/>
      <c r="G461" s="83"/>
      <c r="H461" s="83"/>
      <c r="I461" s="83"/>
      <c r="J461" s="83"/>
    </row>
    <row r="462" spans="1:10" ht="26.25">
      <c r="A462" s="83"/>
      <c r="B462" s="83"/>
      <c r="C462" s="83"/>
      <c r="D462" s="83"/>
      <c r="E462" s="83"/>
      <c r="F462" s="83"/>
      <c r="G462" s="83"/>
      <c r="H462" s="83"/>
      <c r="I462" s="83"/>
      <c r="J462" s="83"/>
    </row>
    <row r="463" spans="1:10" ht="26.25">
      <c r="A463" s="83"/>
      <c r="B463" s="83"/>
      <c r="C463" s="83"/>
      <c r="D463" s="83"/>
      <c r="E463" s="83"/>
      <c r="F463" s="83"/>
      <c r="G463" s="83"/>
      <c r="H463" s="83"/>
      <c r="I463" s="83"/>
      <c r="J463" s="83"/>
    </row>
    <row r="464" spans="1:10" ht="26.25">
      <c r="A464" s="83"/>
      <c r="B464" s="83"/>
      <c r="C464" s="83"/>
      <c r="D464" s="83"/>
      <c r="E464" s="83"/>
      <c r="F464" s="83"/>
      <c r="G464" s="83"/>
      <c r="H464" s="83"/>
      <c r="I464" s="83"/>
      <c r="J464" s="83"/>
    </row>
    <row r="465" spans="1:10" ht="26.25">
      <c r="A465" s="83"/>
      <c r="B465" s="83"/>
      <c r="C465" s="83"/>
      <c r="D465" s="83"/>
      <c r="E465" s="83"/>
      <c r="F465" s="83"/>
      <c r="G465" s="83"/>
      <c r="H465" s="83"/>
      <c r="I465" s="83"/>
      <c r="J465" s="83"/>
    </row>
    <row r="466" spans="1:10" ht="26.25">
      <c r="A466" s="83"/>
      <c r="B466" s="83"/>
      <c r="C466" s="83"/>
      <c r="D466" s="83"/>
      <c r="E466" s="83"/>
      <c r="F466" s="83"/>
      <c r="G466" s="83"/>
      <c r="H466" s="83"/>
      <c r="I466" s="83"/>
      <c r="J466" s="83"/>
    </row>
    <row r="467" spans="1:10" ht="26.25">
      <c r="A467" s="83"/>
      <c r="B467" s="83"/>
      <c r="C467" s="83"/>
      <c r="D467" s="83"/>
      <c r="E467" s="83"/>
      <c r="F467" s="83"/>
      <c r="G467" s="83"/>
      <c r="H467" s="83"/>
      <c r="I467" s="83"/>
      <c r="J467" s="83"/>
    </row>
    <row r="468" spans="1:10" ht="26.25">
      <c r="A468" s="83"/>
      <c r="B468" s="83"/>
      <c r="C468" s="83"/>
      <c r="D468" s="83"/>
      <c r="E468" s="83"/>
      <c r="F468" s="83"/>
      <c r="G468" s="83"/>
      <c r="H468" s="83"/>
      <c r="I468" s="83"/>
      <c r="J468" s="83"/>
    </row>
    <row r="469" spans="1:10" ht="26.25">
      <c r="A469" s="83"/>
      <c r="B469" s="83"/>
      <c r="C469" s="83"/>
      <c r="D469" s="83"/>
      <c r="E469" s="83"/>
      <c r="F469" s="83"/>
      <c r="G469" s="83"/>
      <c r="H469" s="83"/>
      <c r="I469" s="83"/>
      <c r="J469" s="83"/>
    </row>
    <row r="470" spans="1:10" ht="26.25">
      <c r="A470" s="83"/>
      <c r="B470" s="83"/>
      <c r="C470" s="83"/>
      <c r="D470" s="83"/>
      <c r="E470" s="83"/>
      <c r="F470" s="83"/>
      <c r="G470" s="83"/>
      <c r="H470" s="83"/>
      <c r="I470" s="83"/>
      <c r="J470" s="83"/>
    </row>
    <row r="471" spans="1:10" ht="26.25">
      <c r="A471" s="83"/>
      <c r="B471" s="83"/>
      <c r="C471" s="83"/>
      <c r="D471" s="83"/>
      <c r="E471" s="83"/>
      <c r="F471" s="83"/>
      <c r="G471" s="83"/>
      <c r="H471" s="83"/>
      <c r="I471" s="83"/>
      <c r="J471" s="83"/>
    </row>
    <row r="472" spans="1:10" ht="26.25">
      <c r="A472" s="83"/>
      <c r="B472" s="83"/>
      <c r="C472" s="83"/>
      <c r="D472" s="83"/>
      <c r="E472" s="83"/>
      <c r="F472" s="83"/>
      <c r="G472" s="83"/>
      <c r="H472" s="83"/>
      <c r="I472" s="83"/>
      <c r="J472" s="83"/>
    </row>
    <row r="473" spans="1:10" ht="26.25">
      <c r="A473" s="83"/>
      <c r="B473" s="83"/>
      <c r="C473" s="83"/>
      <c r="D473" s="83"/>
      <c r="E473" s="83"/>
      <c r="F473" s="83"/>
      <c r="G473" s="83"/>
      <c r="H473" s="83"/>
      <c r="I473" s="83"/>
      <c r="J473" s="83"/>
    </row>
    <row r="474" spans="1:10" ht="26.25">
      <c r="A474" s="83"/>
      <c r="B474" s="83"/>
      <c r="C474" s="83"/>
      <c r="D474" s="83"/>
      <c r="E474" s="83"/>
      <c r="F474" s="83"/>
      <c r="G474" s="83"/>
      <c r="H474" s="83"/>
      <c r="I474" s="83"/>
      <c r="J474" s="83"/>
    </row>
    <row r="475" spans="1:10" ht="26.25">
      <c r="A475" s="83"/>
      <c r="B475" s="83"/>
      <c r="C475" s="83"/>
      <c r="D475" s="83"/>
      <c r="E475" s="83"/>
      <c r="F475" s="83"/>
      <c r="G475" s="83"/>
      <c r="H475" s="83"/>
      <c r="I475" s="83"/>
      <c r="J475" s="83"/>
    </row>
    <row r="476" spans="1:10" ht="26.25">
      <c r="A476" s="83"/>
      <c r="B476" s="83"/>
      <c r="C476" s="83"/>
      <c r="D476" s="83"/>
      <c r="E476" s="83"/>
      <c r="F476" s="83"/>
      <c r="G476" s="83"/>
      <c r="H476" s="83"/>
      <c r="I476" s="83"/>
      <c r="J476" s="83"/>
    </row>
    <row r="477" spans="1:10" ht="26.25">
      <c r="A477" s="83"/>
      <c r="B477" s="83"/>
      <c r="C477" s="83"/>
      <c r="D477" s="83"/>
      <c r="E477" s="83"/>
      <c r="F477" s="83"/>
      <c r="G477" s="83"/>
      <c r="H477" s="83"/>
      <c r="I477" s="83"/>
      <c r="J477" s="83"/>
    </row>
    <row r="478" spans="1:10" ht="26.25">
      <c r="A478" s="83"/>
      <c r="B478" s="83"/>
      <c r="C478" s="83"/>
      <c r="D478" s="83"/>
      <c r="E478" s="83"/>
      <c r="F478" s="83"/>
      <c r="G478" s="83"/>
      <c r="H478" s="83"/>
      <c r="I478" s="83"/>
      <c r="J478" s="83"/>
    </row>
    <row r="479" spans="1:10" ht="26.25">
      <c r="A479" s="83"/>
      <c r="B479" s="83"/>
      <c r="C479" s="83"/>
      <c r="D479" s="83"/>
      <c r="E479" s="83"/>
      <c r="F479" s="83"/>
      <c r="G479" s="83"/>
      <c r="H479" s="83"/>
      <c r="I479" s="83"/>
      <c r="J479" s="83"/>
    </row>
    <row r="480" spans="1:10" ht="26.25">
      <c r="A480" s="83"/>
      <c r="B480" s="83"/>
      <c r="C480" s="83"/>
      <c r="D480" s="83"/>
      <c r="E480" s="83"/>
      <c r="F480" s="83"/>
      <c r="G480" s="83"/>
      <c r="H480" s="83"/>
      <c r="I480" s="83"/>
      <c r="J480" s="83"/>
    </row>
    <row r="481" spans="1:10" ht="26.25">
      <c r="A481" s="83"/>
      <c r="B481" s="83"/>
      <c r="C481" s="83"/>
      <c r="D481" s="83"/>
      <c r="E481" s="83"/>
      <c r="F481" s="83"/>
      <c r="G481" s="83"/>
      <c r="H481" s="83"/>
      <c r="I481" s="83"/>
      <c r="J481" s="83"/>
    </row>
    <row r="482" spans="1:10" ht="26.25">
      <c r="A482" s="83"/>
      <c r="B482" s="83"/>
      <c r="C482" s="83"/>
      <c r="D482" s="83"/>
      <c r="E482" s="83"/>
      <c r="F482" s="83"/>
      <c r="G482" s="83"/>
      <c r="H482" s="83"/>
      <c r="I482" s="83"/>
      <c r="J482" s="83"/>
    </row>
    <row r="483" spans="1:10" ht="26.25">
      <c r="A483" s="83"/>
      <c r="B483" s="83"/>
      <c r="C483" s="83"/>
      <c r="D483" s="83"/>
      <c r="E483" s="83"/>
      <c r="F483" s="83"/>
      <c r="G483" s="83"/>
      <c r="H483" s="83"/>
      <c r="I483" s="83"/>
      <c r="J483" s="83"/>
    </row>
    <row r="484" spans="1:10" ht="26.25">
      <c r="A484" s="83"/>
      <c r="B484" s="83"/>
      <c r="C484" s="83"/>
      <c r="D484" s="83"/>
      <c r="E484" s="83"/>
      <c r="F484" s="83"/>
      <c r="G484" s="83"/>
      <c r="H484" s="83"/>
      <c r="I484" s="83"/>
      <c r="J484" s="83"/>
    </row>
    <row r="485" spans="1:10" ht="26.25">
      <c r="A485" s="83"/>
      <c r="B485" s="83"/>
      <c r="C485" s="83"/>
      <c r="D485" s="83"/>
      <c r="E485" s="83"/>
      <c r="F485" s="83"/>
      <c r="G485" s="83"/>
      <c r="H485" s="83"/>
      <c r="I485" s="83"/>
      <c r="J485" s="83"/>
    </row>
    <row r="486" spans="1:10" ht="26.25">
      <c r="A486" s="83"/>
      <c r="B486" s="83"/>
      <c r="C486" s="83"/>
      <c r="D486" s="83"/>
      <c r="E486" s="83"/>
      <c r="F486" s="83"/>
      <c r="G486" s="83"/>
      <c r="H486" s="83"/>
      <c r="I486" s="83"/>
      <c r="J486" s="83"/>
    </row>
    <row r="487" spans="1:10" ht="26.25">
      <c r="A487" s="83"/>
      <c r="B487" s="83"/>
      <c r="C487" s="83"/>
      <c r="D487" s="83"/>
      <c r="E487" s="83"/>
      <c r="F487" s="83"/>
      <c r="G487" s="83"/>
      <c r="H487" s="83"/>
      <c r="I487" s="83"/>
      <c r="J487" s="83"/>
    </row>
    <row r="488" spans="1:10" ht="26.25">
      <c r="A488" s="83"/>
      <c r="B488" s="83"/>
      <c r="C488" s="83"/>
      <c r="D488" s="83"/>
      <c r="E488" s="83"/>
      <c r="F488" s="83"/>
      <c r="G488" s="83"/>
      <c r="H488" s="83"/>
      <c r="I488" s="83"/>
      <c r="J488" s="83"/>
    </row>
    <row r="489" spans="1:10" ht="26.25">
      <c r="A489" s="83"/>
      <c r="B489" s="83"/>
      <c r="C489" s="83"/>
      <c r="D489" s="83"/>
      <c r="E489" s="83"/>
      <c r="F489" s="83"/>
      <c r="G489" s="83"/>
      <c r="H489" s="83"/>
      <c r="I489" s="83"/>
      <c r="J489" s="83"/>
    </row>
    <row r="490" spans="1:10" ht="26.25">
      <c r="A490" s="83"/>
      <c r="B490" s="83"/>
      <c r="C490" s="83"/>
      <c r="D490" s="83"/>
      <c r="E490" s="83"/>
      <c r="F490" s="83"/>
      <c r="G490" s="83"/>
      <c r="H490" s="83"/>
      <c r="I490" s="83"/>
      <c r="J490" s="83"/>
    </row>
    <row r="491" spans="1:10" ht="26.25">
      <c r="A491" s="83"/>
      <c r="B491" s="83"/>
      <c r="C491" s="83"/>
      <c r="D491" s="83"/>
      <c r="E491" s="83"/>
      <c r="F491" s="83"/>
      <c r="G491" s="83"/>
      <c r="H491" s="83"/>
      <c r="I491" s="83"/>
      <c r="J491" s="83"/>
    </row>
    <row r="492" spans="1:10" ht="26.25">
      <c r="A492" s="83"/>
      <c r="B492" s="83"/>
      <c r="C492" s="83"/>
      <c r="D492" s="83"/>
      <c r="E492" s="83"/>
      <c r="F492" s="83"/>
      <c r="G492" s="83"/>
      <c r="H492" s="83"/>
      <c r="I492" s="83"/>
      <c r="J492" s="83"/>
    </row>
    <row r="493" spans="1:10" ht="26.25">
      <c r="A493" s="83"/>
      <c r="B493" s="83"/>
      <c r="C493" s="83"/>
      <c r="D493" s="83"/>
      <c r="E493" s="83"/>
      <c r="F493" s="83"/>
      <c r="G493" s="83"/>
      <c r="H493" s="83"/>
      <c r="I493" s="83"/>
      <c r="J493" s="83"/>
    </row>
    <row r="494" spans="1:10" ht="26.25">
      <c r="A494" s="83"/>
      <c r="B494" s="83"/>
      <c r="C494" s="83"/>
      <c r="D494" s="83"/>
      <c r="E494" s="83"/>
      <c r="F494" s="83"/>
      <c r="G494" s="83"/>
      <c r="H494" s="83"/>
      <c r="I494" s="83"/>
      <c r="J494" s="83"/>
    </row>
    <row r="495" spans="1:10" ht="26.25">
      <c r="A495" s="83"/>
      <c r="B495" s="83"/>
      <c r="C495" s="83"/>
      <c r="D495" s="83"/>
      <c r="E495" s="83"/>
      <c r="F495" s="83"/>
      <c r="G495" s="83"/>
      <c r="H495" s="83"/>
      <c r="I495" s="83"/>
      <c r="J495" s="83"/>
    </row>
    <row r="496" spans="1:10" ht="26.25">
      <c r="A496" s="83"/>
      <c r="B496" s="83"/>
      <c r="C496" s="83"/>
      <c r="D496" s="83"/>
      <c r="E496" s="83"/>
      <c r="F496" s="83"/>
      <c r="G496" s="83"/>
      <c r="H496" s="83"/>
      <c r="I496" s="83"/>
      <c r="J496" s="83"/>
    </row>
    <row r="497" spans="1:10" ht="26.25">
      <c r="A497" s="83"/>
      <c r="B497" s="83"/>
      <c r="C497" s="83"/>
      <c r="D497" s="83"/>
      <c r="E497" s="83"/>
      <c r="F497" s="83"/>
      <c r="G497" s="83"/>
      <c r="H497" s="83"/>
      <c r="I497" s="83"/>
      <c r="J497" s="83"/>
    </row>
    <row r="498" spans="1:10" ht="26.25">
      <c r="A498" s="83"/>
      <c r="B498" s="83"/>
      <c r="C498" s="83"/>
      <c r="D498" s="83"/>
      <c r="E498" s="83"/>
      <c r="F498" s="83"/>
      <c r="G498" s="83"/>
      <c r="H498" s="83"/>
      <c r="I498" s="83"/>
      <c r="J498" s="83"/>
    </row>
    <row r="499" spans="1:10" ht="26.25">
      <c r="A499" s="83"/>
      <c r="B499" s="83"/>
      <c r="C499" s="83"/>
      <c r="D499" s="83"/>
      <c r="E499" s="83"/>
      <c r="F499" s="83"/>
      <c r="G499" s="83"/>
      <c r="H499" s="83"/>
      <c r="I499" s="83"/>
      <c r="J499" s="83"/>
    </row>
    <row r="500" spans="1:10" ht="26.25">
      <c r="A500" s="83"/>
      <c r="B500" s="83"/>
      <c r="C500" s="83"/>
      <c r="D500" s="83"/>
      <c r="E500" s="83"/>
      <c r="F500" s="83"/>
      <c r="G500" s="83"/>
      <c r="H500" s="83"/>
      <c r="I500" s="83"/>
      <c r="J500" s="83"/>
    </row>
    <row r="501" spans="1:10" ht="26.25">
      <c r="A501" s="83"/>
      <c r="B501" s="83"/>
      <c r="C501" s="83"/>
      <c r="D501" s="83"/>
      <c r="E501" s="83"/>
      <c r="F501" s="83"/>
      <c r="G501" s="83"/>
      <c r="H501" s="83"/>
      <c r="I501" s="83"/>
      <c r="J501" s="83"/>
    </row>
    <row r="502" spans="1:10" ht="26.25">
      <c r="A502" s="83"/>
      <c r="B502" s="83"/>
      <c r="C502" s="83"/>
      <c r="D502" s="83"/>
      <c r="E502" s="83"/>
      <c r="F502" s="83"/>
      <c r="G502" s="83"/>
      <c r="H502" s="83"/>
      <c r="I502" s="83"/>
      <c r="J502" s="83"/>
    </row>
    <row r="503" spans="1:10" ht="26.25">
      <c r="A503" s="83"/>
      <c r="B503" s="83"/>
      <c r="C503" s="83"/>
      <c r="D503" s="83"/>
      <c r="E503" s="83"/>
      <c r="F503" s="83"/>
      <c r="G503" s="83"/>
      <c r="H503" s="83"/>
      <c r="I503" s="83"/>
      <c r="J503" s="83"/>
    </row>
    <row r="504" spans="1:10" ht="26.25">
      <c r="A504" s="83"/>
      <c r="B504" s="83"/>
      <c r="C504" s="83"/>
      <c r="D504" s="83"/>
      <c r="E504" s="83"/>
      <c r="F504" s="83"/>
      <c r="G504" s="83"/>
      <c r="H504" s="83"/>
      <c r="I504" s="83"/>
      <c r="J504" s="83"/>
    </row>
    <row r="505" spans="1:10" ht="26.25">
      <c r="A505" s="83"/>
      <c r="B505" s="83"/>
      <c r="C505" s="83"/>
      <c r="D505" s="83"/>
      <c r="E505" s="83"/>
      <c r="F505" s="83"/>
      <c r="G505" s="83"/>
      <c r="H505" s="83"/>
      <c r="I505" s="83"/>
      <c r="J505" s="83"/>
    </row>
    <row r="506" spans="1:10" ht="26.25">
      <c r="A506" s="83"/>
      <c r="B506" s="83"/>
      <c r="C506" s="83"/>
      <c r="D506" s="83"/>
      <c r="E506" s="83"/>
      <c r="F506" s="83"/>
      <c r="G506" s="83"/>
      <c r="H506" s="83"/>
      <c r="I506" s="83"/>
      <c r="J506" s="83"/>
    </row>
    <row r="507" spans="1:10" ht="26.25">
      <c r="A507" s="83"/>
      <c r="B507" s="83"/>
      <c r="C507" s="83"/>
      <c r="D507" s="83"/>
      <c r="E507" s="83"/>
      <c r="F507" s="83"/>
      <c r="G507" s="83"/>
      <c r="H507" s="83"/>
      <c r="I507" s="83"/>
      <c r="J507" s="83"/>
    </row>
    <row r="508" spans="1:10" ht="26.25">
      <c r="A508" s="83"/>
      <c r="B508" s="83"/>
      <c r="C508" s="83"/>
      <c r="D508" s="83"/>
      <c r="E508" s="83"/>
      <c r="F508" s="83"/>
      <c r="G508" s="83"/>
      <c r="H508" s="83"/>
      <c r="I508" s="83"/>
      <c r="J508" s="83"/>
    </row>
    <row r="509" spans="1:10" ht="26.25">
      <c r="A509" s="83"/>
      <c r="B509" s="83"/>
      <c r="C509" s="83"/>
      <c r="D509" s="83"/>
      <c r="E509" s="83"/>
      <c r="F509" s="83"/>
      <c r="G509" s="83"/>
      <c r="H509" s="83"/>
      <c r="I509" s="83"/>
      <c r="J509" s="83"/>
    </row>
    <row r="510" spans="1:10" ht="26.25">
      <c r="A510" s="83"/>
      <c r="B510" s="83"/>
      <c r="C510" s="83"/>
      <c r="D510" s="83"/>
      <c r="E510" s="83"/>
      <c r="F510" s="83"/>
      <c r="G510" s="83"/>
      <c r="H510" s="83"/>
      <c r="I510" s="83"/>
      <c r="J510" s="83"/>
    </row>
    <row r="511" spans="1:10" ht="26.25">
      <c r="A511" s="83"/>
      <c r="B511" s="83"/>
      <c r="C511" s="83"/>
      <c r="D511" s="83"/>
      <c r="E511" s="83"/>
      <c r="F511" s="83"/>
      <c r="G511" s="83"/>
      <c r="H511" s="83"/>
      <c r="I511" s="83"/>
      <c r="J511" s="83"/>
    </row>
    <row r="512" spans="1:10" ht="26.25">
      <c r="A512" s="83"/>
      <c r="B512" s="83"/>
      <c r="C512" s="83"/>
      <c r="D512" s="83"/>
      <c r="E512" s="83"/>
      <c r="F512" s="83"/>
      <c r="G512" s="83"/>
      <c r="H512" s="83"/>
      <c r="I512" s="83"/>
      <c r="J512" s="83"/>
    </row>
    <row r="513" spans="1:10" ht="26.25">
      <c r="A513" s="83"/>
      <c r="B513" s="83"/>
      <c r="C513" s="83"/>
      <c r="D513" s="83"/>
      <c r="E513" s="83"/>
      <c r="F513" s="83"/>
      <c r="G513" s="83"/>
      <c r="H513" s="83"/>
      <c r="I513" s="83"/>
      <c r="J513" s="83"/>
    </row>
    <row r="514" spans="1:10" ht="26.25">
      <c r="A514" s="83"/>
      <c r="B514" s="83"/>
      <c r="C514" s="83"/>
      <c r="D514" s="83"/>
      <c r="E514" s="83"/>
      <c r="F514" s="83"/>
      <c r="G514" s="83"/>
      <c r="H514" s="83"/>
      <c r="I514" s="83"/>
      <c r="J514" s="83"/>
    </row>
    <row r="515" spans="1:10" ht="26.25">
      <c r="A515" s="83"/>
      <c r="B515" s="83"/>
      <c r="C515" s="83"/>
      <c r="D515" s="83"/>
      <c r="E515" s="83"/>
      <c r="F515" s="83"/>
      <c r="G515" s="83"/>
      <c r="H515" s="83"/>
      <c r="I515" s="83"/>
      <c r="J515" s="83"/>
    </row>
    <row r="516" spans="1:10" ht="26.25">
      <c r="A516" s="83"/>
      <c r="B516" s="83"/>
      <c r="C516" s="83"/>
      <c r="D516" s="83"/>
      <c r="E516" s="83"/>
      <c r="F516" s="83"/>
      <c r="G516" s="83"/>
      <c r="H516" s="83"/>
      <c r="I516" s="83"/>
      <c r="J516" s="83"/>
    </row>
    <row r="517" spans="1:10" ht="26.25">
      <c r="A517" s="83"/>
      <c r="B517" s="83"/>
      <c r="C517" s="83"/>
      <c r="D517" s="83"/>
      <c r="E517" s="83"/>
      <c r="F517" s="83"/>
      <c r="G517" s="83"/>
      <c r="H517" s="83"/>
      <c r="I517" s="83"/>
      <c r="J517" s="83"/>
    </row>
    <row r="518" spans="1:10" ht="26.25">
      <c r="A518" s="83"/>
      <c r="B518" s="83"/>
      <c r="C518" s="83"/>
      <c r="D518" s="83"/>
      <c r="E518" s="83"/>
      <c r="F518" s="83"/>
      <c r="G518" s="83"/>
      <c r="H518" s="83"/>
      <c r="I518" s="83"/>
      <c r="J518" s="83"/>
    </row>
    <row r="519" spans="1:10" ht="26.25">
      <c r="A519" s="83"/>
      <c r="B519" s="83"/>
      <c r="C519" s="83"/>
      <c r="D519" s="83"/>
      <c r="E519" s="83"/>
      <c r="F519" s="83"/>
      <c r="G519" s="83"/>
      <c r="H519" s="83"/>
      <c r="I519" s="83"/>
      <c r="J519" s="83"/>
    </row>
    <row r="520" spans="1:10" ht="26.25">
      <c r="A520" s="83"/>
      <c r="B520" s="83"/>
      <c r="C520" s="83"/>
      <c r="D520" s="83"/>
      <c r="E520" s="83"/>
      <c r="F520" s="83"/>
      <c r="G520" s="83"/>
      <c r="H520" s="83"/>
      <c r="I520" s="83"/>
      <c r="J520" s="83"/>
    </row>
    <row r="521" spans="1:10" ht="26.25">
      <c r="A521" s="83"/>
      <c r="B521" s="83"/>
      <c r="C521" s="83"/>
      <c r="D521" s="83"/>
      <c r="E521" s="83"/>
      <c r="F521" s="83"/>
      <c r="G521" s="83"/>
      <c r="H521" s="83"/>
      <c r="I521" s="83"/>
      <c r="J521" s="83"/>
    </row>
    <row r="522" spans="1:10" ht="26.25">
      <c r="A522" s="83"/>
      <c r="B522" s="83"/>
      <c r="C522" s="83"/>
      <c r="D522" s="83"/>
      <c r="E522" s="83"/>
      <c r="F522" s="83"/>
      <c r="G522" s="83"/>
      <c r="H522" s="83"/>
      <c r="I522" s="83"/>
      <c r="J522" s="83"/>
    </row>
    <row r="523" spans="1:10" ht="26.25">
      <c r="A523" s="83"/>
      <c r="B523" s="83"/>
      <c r="C523" s="83"/>
      <c r="D523" s="83"/>
      <c r="E523" s="83"/>
      <c r="F523" s="83"/>
      <c r="G523" s="83"/>
      <c r="H523" s="83"/>
      <c r="I523" s="83"/>
      <c r="J523" s="83"/>
    </row>
    <row r="524" spans="1:10" ht="26.25">
      <c r="A524" s="83"/>
      <c r="B524" s="83"/>
      <c r="C524" s="83"/>
      <c r="D524" s="83"/>
      <c r="E524" s="83"/>
      <c r="F524" s="83"/>
      <c r="G524" s="83"/>
      <c r="H524" s="83"/>
      <c r="I524" s="83"/>
      <c r="J524" s="83"/>
    </row>
    <row r="525" spans="1:10" ht="26.25">
      <c r="A525" s="83"/>
      <c r="B525" s="83"/>
      <c r="C525" s="83"/>
      <c r="D525" s="83"/>
      <c r="E525" s="83"/>
      <c r="F525" s="83"/>
      <c r="G525" s="83"/>
      <c r="H525" s="83"/>
      <c r="I525" s="83"/>
      <c r="J525" s="83"/>
    </row>
    <row r="526" spans="1:10" ht="26.25">
      <c r="A526" s="83"/>
      <c r="B526" s="83"/>
      <c r="C526" s="83"/>
      <c r="D526" s="83"/>
      <c r="E526" s="83"/>
      <c r="F526" s="83"/>
      <c r="G526" s="83"/>
      <c r="H526" s="83"/>
      <c r="I526" s="83"/>
      <c r="J526" s="83"/>
    </row>
    <row r="527" spans="1:10" ht="26.25">
      <c r="A527" s="83"/>
      <c r="B527" s="83"/>
      <c r="C527" s="83"/>
      <c r="D527" s="83"/>
      <c r="E527" s="83"/>
      <c r="F527" s="83"/>
      <c r="G527" s="83"/>
      <c r="H527" s="83"/>
      <c r="I527" s="83"/>
      <c r="J527" s="83"/>
    </row>
    <row r="528" spans="1:10" ht="26.25">
      <c r="A528" s="83"/>
      <c r="B528" s="83"/>
      <c r="C528" s="83"/>
      <c r="D528" s="83"/>
      <c r="E528" s="83"/>
      <c r="F528" s="83"/>
      <c r="G528" s="83"/>
      <c r="H528" s="83"/>
      <c r="I528" s="83"/>
      <c r="J528" s="83"/>
    </row>
    <row r="529" spans="1:10" ht="26.25">
      <c r="A529" s="83"/>
      <c r="B529" s="83"/>
      <c r="C529" s="83"/>
      <c r="D529" s="83"/>
      <c r="E529" s="83"/>
      <c r="F529" s="83"/>
      <c r="G529" s="83"/>
      <c r="H529" s="83"/>
      <c r="I529" s="83"/>
      <c r="J529" s="83"/>
    </row>
    <row r="530" spans="1:10" ht="26.25">
      <c r="A530" s="83"/>
      <c r="B530" s="83"/>
      <c r="C530" s="83"/>
      <c r="D530" s="83"/>
      <c r="E530" s="83"/>
      <c r="F530" s="83"/>
      <c r="G530" s="83"/>
      <c r="H530" s="83"/>
      <c r="I530" s="83"/>
      <c r="J530" s="83"/>
    </row>
    <row r="531" spans="1:10" ht="26.25">
      <c r="A531" s="83"/>
      <c r="B531" s="83"/>
      <c r="C531" s="83"/>
      <c r="D531" s="83"/>
      <c r="E531" s="83"/>
      <c r="F531" s="83"/>
      <c r="G531" s="83"/>
      <c r="H531" s="83"/>
      <c r="I531" s="83"/>
      <c r="J531" s="83"/>
    </row>
    <row r="532" spans="1:10" ht="26.25">
      <c r="A532" s="83"/>
      <c r="B532" s="83"/>
      <c r="C532" s="83"/>
      <c r="D532" s="83"/>
      <c r="E532" s="83"/>
      <c r="F532" s="83"/>
      <c r="G532" s="83"/>
      <c r="H532" s="83"/>
      <c r="I532" s="83"/>
      <c r="J532" s="83"/>
    </row>
    <row r="533" spans="1:10" ht="26.25">
      <c r="A533" s="83"/>
      <c r="B533" s="83"/>
      <c r="C533" s="83"/>
      <c r="D533" s="83"/>
      <c r="E533" s="83"/>
      <c r="F533" s="83"/>
      <c r="G533" s="83"/>
      <c r="H533" s="83"/>
      <c r="I533" s="83"/>
      <c r="J533" s="83"/>
    </row>
    <row r="534" spans="1:10" ht="26.25">
      <c r="A534" s="83"/>
      <c r="B534" s="83"/>
      <c r="C534" s="83"/>
      <c r="D534" s="83"/>
      <c r="E534" s="83"/>
      <c r="F534" s="83"/>
      <c r="G534" s="83"/>
      <c r="H534" s="83"/>
      <c r="I534" s="83"/>
      <c r="J534" s="83"/>
    </row>
    <row r="535" spans="1:10" ht="26.25">
      <c r="A535" s="83"/>
      <c r="B535" s="83"/>
      <c r="C535" s="83"/>
      <c r="D535" s="83"/>
      <c r="E535" s="83"/>
      <c r="F535" s="83"/>
      <c r="G535" s="83"/>
      <c r="H535" s="83"/>
      <c r="I535" s="83"/>
      <c r="J535" s="83"/>
    </row>
    <row r="536" spans="1:10" ht="26.25">
      <c r="A536" s="83"/>
      <c r="B536" s="83"/>
      <c r="C536" s="83"/>
      <c r="D536" s="83"/>
      <c r="E536" s="83"/>
      <c r="F536" s="83"/>
      <c r="G536" s="83"/>
      <c r="H536" s="83"/>
      <c r="I536" s="83"/>
      <c r="J536" s="83"/>
    </row>
    <row r="537" spans="1:10" ht="26.25">
      <c r="A537" s="83"/>
      <c r="B537" s="83"/>
      <c r="C537" s="83"/>
      <c r="D537" s="83"/>
      <c r="E537" s="83"/>
      <c r="F537" s="83"/>
      <c r="G537" s="83"/>
      <c r="H537" s="83"/>
      <c r="I537" s="83"/>
      <c r="J537" s="83"/>
    </row>
    <row r="538" spans="1:10" ht="26.25">
      <c r="A538" s="83"/>
      <c r="B538" s="83"/>
      <c r="C538" s="83"/>
      <c r="D538" s="83"/>
      <c r="E538" s="83"/>
      <c r="F538" s="83"/>
      <c r="G538" s="83"/>
      <c r="H538" s="83"/>
      <c r="I538" s="83"/>
      <c r="J538" s="83"/>
    </row>
    <row r="539" spans="1:10" ht="26.25">
      <c r="A539" s="83"/>
      <c r="B539" s="83"/>
      <c r="C539" s="83"/>
      <c r="D539" s="83"/>
      <c r="E539" s="83"/>
      <c r="F539" s="83"/>
      <c r="G539" s="83"/>
      <c r="H539" s="83"/>
      <c r="I539" s="83"/>
      <c r="J539" s="83"/>
    </row>
    <row r="540" spans="1:10" ht="26.25">
      <c r="A540" s="83"/>
      <c r="B540" s="83"/>
      <c r="C540" s="83"/>
      <c r="D540" s="83"/>
      <c r="E540" s="83"/>
      <c r="F540" s="83"/>
      <c r="G540" s="83"/>
      <c r="H540" s="83"/>
      <c r="I540" s="83"/>
      <c r="J540" s="83"/>
    </row>
    <row r="541" spans="1:10" ht="26.25">
      <c r="A541" s="83"/>
      <c r="B541" s="83"/>
      <c r="C541" s="83"/>
      <c r="D541" s="83"/>
      <c r="E541" s="83"/>
      <c r="F541" s="83"/>
      <c r="G541" s="83"/>
      <c r="H541" s="83"/>
      <c r="I541" s="83"/>
      <c r="J541" s="83"/>
    </row>
    <row r="542" spans="1:10" ht="26.25">
      <c r="A542" s="83"/>
      <c r="B542" s="83"/>
      <c r="C542" s="83"/>
      <c r="D542" s="83"/>
      <c r="E542" s="83"/>
      <c r="F542" s="83"/>
      <c r="G542" s="83"/>
      <c r="H542" s="83"/>
      <c r="I542" s="83"/>
      <c r="J542" s="83"/>
    </row>
    <row r="543" spans="1:10" ht="26.25">
      <c r="A543" s="83"/>
      <c r="B543" s="83"/>
      <c r="C543" s="83"/>
      <c r="D543" s="83"/>
      <c r="E543" s="83"/>
      <c r="F543" s="83"/>
      <c r="G543" s="83"/>
      <c r="H543" s="83"/>
      <c r="I543" s="83"/>
      <c r="J543" s="83"/>
    </row>
    <row r="544" spans="1:10" ht="26.25">
      <c r="A544" s="83"/>
      <c r="B544" s="83"/>
      <c r="C544" s="83"/>
      <c r="D544" s="83"/>
      <c r="E544" s="83"/>
      <c r="F544" s="83"/>
      <c r="G544" s="83"/>
      <c r="H544" s="83"/>
      <c r="I544" s="83"/>
      <c r="J544" s="83"/>
    </row>
    <row r="545" spans="1:10" ht="26.25">
      <c r="A545" s="83"/>
      <c r="B545" s="83"/>
      <c r="C545" s="83"/>
      <c r="D545" s="83"/>
      <c r="E545" s="83"/>
      <c r="F545" s="83"/>
      <c r="G545" s="83"/>
      <c r="H545" s="83"/>
      <c r="I545" s="83"/>
      <c r="J545" s="83"/>
    </row>
    <row r="546" spans="1:10" ht="26.25">
      <c r="A546" s="83"/>
      <c r="B546" s="83"/>
      <c r="C546" s="83"/>
      <c r="D546" s="83"/>
      <c r="E546" s="83"/>
      <c r="F546" s="83"/>
      <c r="G546" s="83"/>
      <c r="H546" s="83"/>
      <c r="I546" s="83"/>
      <c r="J546" s="83"/>
    </row>
    <row r="547" spans="1:10" ht="26.25">
      <c r="A547" s="83"/>
      <c r="B547" s="83"/>
      <c r="C547" s="83"/>
      <c r="D547" s="83"/>
      <c r="E547" s="83"/>
      <c r="F547" s="83"/>
      <c r="G547" s="83"/>
      <c r="H547" s="83"/>
      <c r="I547" s="83"/>
      <c r="J547" s="83"/>
    </row>
    <row r="548" spans="1:10" ht="26.25">
      <c r="A548" s="83"/>
      <c r="B548" s="83"/>
      <c r="C548" s="83"/>
      <c r="D548" s="83"/>
      <c r="E548" s="83"/>
      <c r="F548" s="83"/>
      <c r="G548" s="83"/>
      <c r="H548" s="83"/>
      <c r="I548" s="83"/>
      <c r="J548" s="83"/>
    </row>
    <row r="549" spans="1:10" ht="26.25">
      <c r="A549" s="83"/>
      <c r="B549" s="83"/>
      <c r="C549" s="83"/>
      <c r="D549" s="83"/>
      <c r="E549" s="83"/>
      <c r="F549" s="83"/>
      <c r="G549" s="83"/>
      <c r="H549" s="83"/>
      <c r="I549" s="83"/>
      <c r="J549" s="83"/>
    </row>
    <row r="550" spans="1:10" ht="26.25">
      <c r="A550" s="83"/>
      <c r="B550" s="83"/>
      <c r="C550" s="83"/>
      <c r="D550" s="83"/>
      <c r="E550" s="83"/>
      <c r="F550" s="83"/>
      <c r="G550" s="83"/>
      <c r="H550" s="83"/>
      <c r="I550" s="83"/>
      <c r="J550" s="83"/>
    </row>
    <row r="551" spans="1:10" ht="26.25">
      <c r="A551" s="83"/>
      <c r="B551" s="83"/>
      <c r="C551" s="83"/>
      <c r="D551" s="83"/>
      <c r="E551" s="83"/>
      <c r="F551" s="83"/>
      <c r="G551" s="83"/>
      <c r="H551" s="83"/>
      <c r="I551" s="83"/>
      <c r="J551" s="83"/>
    </row>
    <row r="552" spans="1:10" ht="26.25">
      <c r="A552" s="83"/>
      <c r="B552" s="83"/>
      <c r="C552" s="83"/>
      <c r="D552" s="83"/>
      <c r="E552" s="83"/>
      <c r="F552" s="83"/>
      <c r="G552" s="83"/>
      <c r="H552" s="83"/>
      <c r="I552" s="83"/>
      <c r="J552" s="83"/>
    </row>
    <row r="553" spans="1:10" ht="26.25">
      <c r="A553" s="83"/>
      <c r="B553" s="83"/>
      <c r="C553" s="83"/>
      <c r="D553" s="83"/>
      <c r="E553" s="83"/>
      <c r="F553" s="83"/>
      <c r="G553" s="83"/>
      <c r="H553" s="83"/>
      <c r="I553" s="83"/>
      <c r="J553" s="83"/>
    </row>
    <row r="554" spans="1:10" ht="26.25">
      <c r="A554" s="83"/>
      <c r="B554" s="83"/>
      <c r="C554" s="83"/>
      <c r="D554" s="83"/>
      <c r="E554" s="83"/>
      <c r="F554" s="83"/>
      <c r="G554" s="83"/>
      <c r="H554" s="83"/>
      <c r="I554" s="83"/>
      <c r="J554" s="83"/>
    </row>
    <row r="555" spans="1:10" ht="26.25">
      <c r="A555" s="83"/>
      <c r="B555" s="83"/>
      <c r="C555" s="83"/>
      <c r="D555" s="83"/>
      <c r="E555" s="83"/>
      <c r="F555" s="83"/>
      <c r="G555" s="83"/>
      <c r="H555" s="83"/>
      <c r="I555" s="83"/>
      <c r="J555" s="83"/>
    </row>
    <row r="556" spans="1:10" ht="26.25">
      <c r="A556" s="83"/>
      <c r="B556" s="83"/>
      <c r="C556" s="83"/>
      <c r="D556" s="83"/>
      <c r="E556" s="83"/>
      <c r="F556" s="83"/>
      <c r="G556" s="83"/>
      <c r="H556" s="83"/>
      <c r="I556" s="83"/>
      <c r="J556" s="83"/>
    </row>
    <row r="557" spans="1:10" ht="26.25">
      <c r="A557" s="83"/>
      <c r="B557" s="83"/>
      <c r="C557" s="83"/>
      <c r="D557" s="83"/>
      <c r="E557" s="83"/>
      <c r="F557" s="83"/>
      <c r="G557" s="83"/>
      <c r="H557" s="83"/>
      <c r="I557" s="83"/>
      <c r="J557" s="83"/>
    </row>
    <row r="558" spans="1:10" ht="26.25">
      <c r="A558" s="83"/>
      <c r="B558" s="83"/>
      <c r="C558" s="83"/>
      <c r="D558" s="83"/>
      <c r="E558" s="83"/>
      <c r="F558" s="83"/>
      <c r="G558" s="83"/>
      <c r="H558" s="83"/>
      <c r="I558" s="83"/>
      <c r="J558" s="83"/>
    </row>
    <row r="559" spans="1:10" ht="26.25">
      <c r="A559" s="83"/>
      <c r="B559" s="83"/>
      <c r="C559" s="83"/>
      <c r="D559" s="83"/>
      <c r="E559" s="83"/>
      <c r="F559" s="83"/>
      <c r="G559" s="83"/>
      <c r="H559" s="83"/>
      <c r="I559" s="83"/>
      <c r="J559" s="83"/>
    </row>
    <row r="560" spans="1:10" ht="26.25">
      <c r="A560" s="83"/>
      <c r="B560" s="83"/>
      <c r="C560" s="83"/>
      <c r="D560" s="83"/>
      <c r="E560" s="83"/>
      <c r="F560" s="83"/>
      <c r="G560" s="83"/>
      <c r="H560" s="83"/>
      <c r="I560" s="83"/>
      <c r="J560" s="83"/>
    </row>
    <row r="561" spans="1:10" ht="26.25">
      <c r="A561" s="83"/>
      <c r="B561" s="83"/>
      <c r="C561" s="83"/>
      <c r="D561" s="83"/>
      <c r="E561" s="83"/>
      <c r="F561" s="83"/>
      <c r="G561" s="83"/>
      <c r="H561" s="83"/>
      <c r="I561" s="83"/>
      <c r="J561" s="83"/>
    </row>
    <row r="562" spans="1:10" ht="26.25">
      <c r="A562" s="83"/>
      <c r="B562" s="83"/>
      <c r="C562" s="83"/>
      <c r="D562" s="83"/>
      <c r="E562" s="83"/>
      <c r="F562" s="83"/>
      <c r="G562" s="83"/>
      <c r="H562" s="83"/>
      <c r="I562" s="83"/>
      <c r="J562" s="83"/>
    </row>
    <row r="563" spans="1:10" ht="26.25">
      <c r="A563" s="83"/>
      <c r="B563" s="83"/>
      <c r="C563" s="83"/>
      <c r="D563" s="83"/>
      <c r="E563" s="83"/>
      <c r="F563" s="83"/>
      <c r="G563" s="83"/>
      <c r="H563" s="83"/>
      <c r="I563" s="83"/>
      <c r="J563" s="83"/>
    </row>
    <row r="564" spans="1:10" ht="26.25">
      <c r="A564" s="83"/>
      <c r="B564" s="83"/>
      <c r="C564" s="83"/>
      <c r="D564" s="83"/>
      <c r="E564" s="83"/>
      <c r="F564" s="83"/>
      <c r="G564" s="83"/>
      <c r="H564" s="83"/>
      <c r="I564" s="83"/>
      <c r="J564" s="83"/>
    </row>
    <row r="565" spans="1:10" ht="26.25">
      <c r="A565" s="83"/>
      <c r="B565" s="83"/>
      <c r="C565" s="83"/>
      <c r="D565" s="83"/>
      <c r="E565" s="83"/>
      <c r="F565" s="83"/>
      <c r="G565" s="83"/>
      <c r="H565" s="83"/>
      <c r="I565" s="83"/>
      <c r="J565" s="83"/>
    </row>
    <row r="566" spans="1:10" ht="26.25">
      <c r="A566" s="83"/>
      <c r="B566" s="83"/>
      <c r="C566" s="83"/>
      <c r="D566" s="83"/>
      <c r="E566" s="83"/>
      <c r="F566" s="83"/>
      <c r="G566" s="83"/>
      <c r="H566" s="83"/>
      <c r="I566" s="83"/>
      <c r="J566" s="83"/>
    </row>
    <row r="567" spans="1:10" ht="26.25">
      <c r="A567" s="83"/>
      <c r="B567" s="83"/>
      <c r="C567" s="83"/>
      <c r="D567" s="83"/>
      <c r="E567" s="83"/>
      <c r="F567" s="83"/>
      <c r="G567" s="83"/>
      <c r="H567" s="83"/>
      <c r="I567" s="83"/>
      <c r="J567" s="83"/>
    </row>
    <row r="568" spans="1:10" ht="26.25">
      <c r="A568" s="83"/>
      <c r="B568" s="83"/>
      <c r="C568" s="83"/>
      <c r="D568" s="83"/>
      <c r="E568" s="83"/>
      <c r="F568" s="83"/>
      <c r="G568" s="83"/>
      <c r="H568" s="83"/>
      <c r="I568" s="83"/>
      <c r="J568" s="83"/>
    </row>
    <row r="569" spans="1:10" ht="26.25">
      <c r="A569" s="83"/>
      <c r="B569" s="83"/>
      <c r="C569" s="83"/>
      <c r="D569" s="83"/>
      <c r="E569" s="83"/>
      <c r="F569" s="83"/>
      <c r="G569" s="83"/>
      <c r="H569" s="83"/>
      <c r="I569" s="83"/>
      <c r="J569" s="83"/>
    </row>
    <row r="570" spans="1:10" ht="26.25">
      <c r="A570" s="83"/>
      <c r="B570" s="83"/>
      <c r="C570" s="83"/>
      <c r="D570" s="83"/>
      <c r="E570" s="83"/>
      <c r="F570" s="83"/>
      <c r="G570" s="83"/>
      <c r="H570" s="83"/>
      <c r="I570" s="83"/>
      <c r="J570" s="83"/>
    </row>
    <row r="571" spans="1:10" ht="26.25">
      <c r="A571" s="83"/>
      <c r="B571" s="83"/>
      <c r="C571" s="83"/>
      <c r="D571" s="83"/>
      <c r="E571" s="83"/>
      <c r="F571" s="83"/>
      <c r="G571" s="83"/>
      <c r="H571" s="83"/>
      <c r="I571" s="83"/>
      <c r="J571" s="83"/>
    </row>
    <row r="572" spans="1:10" ht="26.25">
      <c r="A572" s="83"/>
      <c r="B572" s="83"/>
      <c r="C572" s="83"/>
      <c r="D572" s="83"/>
      <c r="E572" s="83"/>
      <c r="F572" s="83"/>
      <c r="G572" s="83"/>
      <c r="H572" s="83"/>
      <c r="I572" s="83"/>
      <c r="J572" s="83"/>
    </row>
    <row r="573" spans="1:10" ht="26.25">
      <c r="A573" s="83"/>
      <c r="B573" s="83"/>
      <c r="C573" s="83"/>
      <c r="D573" s="83"/>
      <c r="E573" s="83"/>
      <c r="F573" s="83"/>
      <c r="G573" s="83"/>
      <c r="H573" s="83"/>
      <c r="I573" s="83"/>
      <c r="J573" s="83"/>
    </row>
    <row r="574" spans="1:10" ht="26.25">
      <c r="A574" s="83"/>
      <c r="B574" s="83"/>
      <c r="C574" s="83"/>
      <c r="D574" s="83"/>
      <c r="E574" s="83"/>
      <c r="F574" s="83"/>
      <c r="G574" s="83"/>
      <c r="H574" s="83"/>
      <c r="I574" s="83"/>
      <c r="J574" s="83"/>
    </row>
    <row r="575" spans="1:10" ht="26.25">
      <c r="A575" s="83"/>
      <c r="B575" s="83"/>
      <c r="C575" s="83"/>
      <c r="D575" s="83"/>
      <c r="E575" s="83"/>
      <c r="F575" s="83"/>
      <c r="G575" s="83"/>
      <c r="H575" s="83"/>
      <c r="I575" s="83"/>
      <c r="J575" s="83"/>
    </row>
    <row r="576" spans="1:10" ht="26.25">
      <c r="A576" s="83"/>
      <c r="B576" s="83"/>
      <c r="C576" s="83"/>
      <c r="D576" s="83"/>
      <c r="E576" s="83"/>
      <c r="F576" s="83"/>
      <c r="G576" s="83"/>
      <c r="H576" s="83"/>
      <c r="I576" s="83"/>
      <c r="J576" s="83"/>
    </row>
    <row r="577" spans="1:10" ht="26.25">
      <c r="A577" s="83"/>
      <c r="B577" s="83"/>
      <c r="C577" s="83"/>
      <c r="D577" s="83"/>
      <c r="E577" s="83"/>
      <c r="F577" s="83"/>
      <c r="G577" s="83"/>
      <c r="H577" s="83"/>
      <c r="I577" s="83"/>
      <c r="J577" s="83"/>
    </row>
    <row r="578" spans="1:10" ht="26.25">
      <c r="A578" s="83"/>
      <c r="B578" s="83"/>
      <c r="C578" s="83"/>
      <c r="D578" s="83"/>
      <c r="E578" s="83"/>
      <c r="F578" s="83"/>
      <c r="G578" s="83"/>
      <c r="H578" s="83"/>
      <c r="I578" s="83"/>
      <c r="J578" s="83"/>
    </row>
    <row r="579" spans="1:10" ht="26.25">
      <c r="A579" s="83"/>
      <c r="B579" s="83"/>
      <c r="C579" s="83"/>
      <c r="D579" s="83"/>
      <c r="E579" s="83"/>
      <c r="F579" s="83"/>
      <c r="G579" s="83"/>
      <c r="H579" s="83"/>
      <c r="I579" s="83"/>
      <c r="J579" s="83"/>
    </row>
    <row r="580" spans="1:10" ht="26.25">
      <c r="A580" s="83"/>
      <c r="B580" s="83"/>
      <c r="C580" s="83"/>
      <c r="D580" s="83"/>
      <c r="E580" s="83"/>
      <c r="F580" s="83"/>
      <c r="G580" s="83"/>
      <c r="H580" s="83"/>
      <c r="I580" s="83"/>
      <c r="J580" s="83"/>
    </row>
    <row r="581" spans="1:10" ht="26.25">
      <c r="A581" s="83"/>
      <c r="B581" s="83"/>
      <c r="C581" s="83"/>
      <c r="D581" s="83"/>
      <c r="E581" s="83"/>
      <c r="F581" s="83"/>
      <c r="G581" s="83"/>
      <c r="H581" s="83"/>
      <c r="I581" s="83"/>
      <c r="J581" s="83"/>
    </row>
    <row r="582" spans="1:10" ht="26.25">
      <c r="A582" s="83"/>
      <c r="B582" s="83"/>
      <c r="C582" s="83"/>
      <c r="D582" s="83"/>
      <c r="E582" s="83"/>
      <c r="F582" s="83"/>
      <c r="G582" s="83"/>
      <c r="H582" s="83"/>
      <c r="I582" s="83"/>
      <c r="J582" s="83"/>
    </row>
    <row r="583" spans="1:10" ht="26.25">
      <c r="A583" s="83"/>
      <c r="B583" s="83"/>
      <c r="C583" s="83"/>
      <c r="D583" s="83"/>
      <c r="E583" s="83"/>
      <c r="F583" s="83"/>
      <c r="G583" s="83"/>
      <c r="H583" s="83"/>
      <c r="I583" s="83"/>
      <c r="J583" s="83"/>
    </row>
    <row r="584" spans="1:10" ht="26.25">
      <c r="A584" s="83"/>
      <c r="B584" s="83"/>
      <c r="C584" s="83"/>
      <c r="D584" s="83"/>
      <c r="E584" s="83"/>
      <c r="F584" s="83"/>
      <c r="G584" s="83"/>
      <c r="H584" s="83"/>
      <c r="I584" s="83"/>
      <c r="J584" s="83"/>
    </row>
    <row r="585" spans="1:10" ht="26.25">
      <c r="A585" s="83"/>
      <c r="B585" s="83"/>
      <c r="C585" s="83"/>
      <c r="D585" s="83"/>
      <c r="E585" s="83"/>
      <c r="F585" s="83"/>
      <c r="G585" s="83"/>
      <c r="H585" s="83"/>
      <c r="I585" s="83"/>
      <c r="J585" s="83"/>
    </row>
    <row r="586" spans="1:10" ht="26.25">
      <c r="A586" s="83"/>
      <c r="B586" s="83"/>
      <c r="C586" s="83"/>
      <c r="D586" s="83"/>
      <c r="E586" s="83"/>
      <c r="F586" s="83"/>
      <c r="G586" s="83"/>
      <c r="H586" s="83"/>
      <c r="I586" s="83"/>
      <c r="J586" s="83"/>
    </row>
    <row r="587" spans="1:10" ht="26.25">
      <c r="A587" s="83"/>
      <c r="B587" s="83"/>
      <c r="C587" s="83"/>
      <c r="D587" s="83"/>
      <c r="E587" s="83"/>
      <c r="F587" s="83"/>
      <c r="G587" s="83"/>
      <c r="H587" s="83"/>
      <c r="I587" s="83"/>
      <c r="J587" s="83"/>
    </row>
    <row r="588" spans="1:10" ht="26.25">
      <c r="A588" s="83"/>
      <c r="B588" s="83"/>
      <c r="C588" s="83"/>
      <c r="D588" s="83"/>
      <c r="E588" s="83"/>
      <c r="F588" s="83"/>
      <c r="G588" s="83"/>
      <c r="H588" s="83"/>
      <c r="I588" s="83"/>
      <c r="J588" s="83"/>
    </row>
    <row r="589" spans="1:10" ht="26.25">
      <c r="A589" s="83"/>
      <c r="B589" s="83"/>
      <c r="C589" s="83"/>
      <c r="D589" s="83"/>
      <c r="E589" s="83"/>
      <c r="F589" s="83"/>
      <c r="G589" s="83"/>
      <c r="H589" s="83"/>
      <c r="I589" s="83"/>
      <c r="J589" s="83"/>
    </row>
    <row r="590" spans="1:10" ht="26.25">
      <c r="A590" s="83"/>
      <c r="B590" s="83"/>
      <c r="C590" s="83"/>
      <c r="D590" s="83"/>
      <c r="E590" s="83"/>
      <c r="F590" s="83"/>
      <c r="G590" s="83"/>
      <c r="H590" s="83"/>
      <c r="I590" s="83"/>
      <c r="J590" s="83"/>
    </row>
    <row r="591" spans="1:10" ht="26.25">
      <c r="A591" s="83"/>
      <c r="B591" s="83"/>
      <c r="C591" s="83"/>
      <c r="D591" s="83"/>
      <c r="E591" s="83"/>
      <c r="F591" s="83"/>
      <c r="G591" s="83"/>
      <c r="H591" s="83"/>
      <c r="I591" s="83"/>
      <c r="J591" s="83"/>
    </row>
    <row r="592" spans="1:10" ht="26.25">
      <c r="A592" s="83"/>
      <c r="B592" s="83"/>
      <c r="C592" s="83"/>
      <c r="D592" s="83"/>
      <c r="E592" s="83"/>
      <c r="F592" s="83"/>
      <c r="G592" s="83"/>
      <c r="H592" s="83"/>
      <c r="I592" s="83"/>
      <c r="J592" s="83"/>
    </row>
    <row r="593" spans="1:10" ht="26.25">
      <c r="A593" s="83"/>
      <c r="B593" s="83"/>
      <c r="C593" s="83"/>
      <c r="D593" s="83"/>
      <c r="E593" s="83"/>
      <c r="F593" s="83"/>
      <c r="G593" s="83"/>
      <c r="H593" s="83"/>
      <c r="I593" s="83"/>
      <c r="J593" s="83"/>
    </row>
    <row r="594" spans="1:10" ht="26.25">
      <c r="A594" s="83"/>
      <c r="B594" s="83"/>
      <c r="C594" s="83"/>
      <c r="D594" s="83"/>
      <c r="E594" s="83"/>
      <c r="F594" s="83"/>
      <c r="G594" s="83"/>
      <c r="H594" s="83"/>
      <c r="I594" s="83"/>
      <c r="J594" s="83"/>
    </row>
    <row r="595" spans="1:10" ht="26.25">
      <c r="A595" s="83"/>
      <c r="B595" s="83"/>
      <c r="C595" s="83"/>
      <c r="D595" s="83"/>
      <c r="E595" s="83"/>
      <c r="F595" s="83"/>
      <c r="G595" s="83"/>
      <c r="H595" s="83"/>
      <c r="I595" s="83"/>
      <c r="J595" s="83"/>
    </row>
    <row r="596" spans="1:10" ht="26.25">
      <c r="A596" s="83"/>
      <c r="B596" s="83"/>
      <c r="C596" s="83"/>
      <c r="D596" s="83"/>
      <c r="E596" s="83"/>
      <c r="F596" s="83"/>
      <c r="G596" s="83"/>
      <c r="H596" s="83"/>
      <c r="I596" s="83"/>
      <c r="J596" s="83"/>
    </row>
    <row r="597" spans="1:10" ht="26.25">
      <c r="A597" s="83"/>
      <c r="B597" s="83"/>
      <c r="C597" s="83"/>
      <c r="D597" s="83"/>
      <c r="E597" s="83"/>
      <c r="F597" s="83"/>
      <c r="G597" s="83"/>
      <c r="H597" s="83"/>
      <c r="I597" s="83"/>
      <c r="J597" s="83"/>
    </row>
    <row r="598" spans="1:10" ht="26.25">
      <c r="A598" s="83"/>
      <c r="B598" s="83"/>
      <c r="C598" s="83"/>
      <c r="D598" s="83"/>
      <c r="E598" s="83"/>
      <c r="F598" s="83"/>
      <c r="G598" s="83"/>
      <c r="H598" s="83"/>
      <c r="I598" s="83"/>
      <c r="J598" s="83"/>
    </row>
    <row r="599" spans="1:10" ht="26.25">
      <c r="A599" s="83"/>
      <c r="B599" s="83"/>
      <c r="C599" s="83"/>
      <c r="D599" s="83"/>
      <c r="E599" s="83"/>
      <c r="F599" s="83"/>
      <c r="G599" s="83"/>
      <c r="H599" s="83"/>
      <c r="I599" s="83"/>
      <c r="J599" s="83"/>
    </row>
    <row r="600" spans="1:10" ht="26.25">
      <c r="A600" s="83"/>
      <c r="B600" s="83"/>
      <c r="C600" s="83"/>
      <c r="D600" s="83"/>
      <c r="E600" s="83"/>
      <c r="F600" s="83"/>
      <c r="G600" s="83"/>
      <c r="H600" s="83"/>
      <c r="I600" s="83"/>
      <c r="J600" s="83"/>
    </row>
    <row r="601" spans="1:10" ht="26.25">
      <c r="A601" s="83"/>
      <c r="B601" s="83"/>
      <c r="C601" s="83"/>
      <c r="D601" s="83"/>
      <c r="E601" s="83"/>
      <c r="F601" s="83"/>
      <c r="G601" s="83"/>
      <c r="H601" s="83"/>
      <c r="I601" s="83"/>
      <c r="J601" s="83"/>
    </row>
    <row r="602" spans="1:10" ht="26.25">
      <c r="A602" s="83"/>
      <c r="B602" s="83"/>
      <c r="C602" s="83"/>
      <c r="D602" s="83"/>
      <c r="E602" s="83"/>
      <c r="F602" s="83"/>
      <c r="G602" s="83"/>
      <c r="H602" s="83"/>
      <c r="I602" s="83"/>
      <c r="J602" s="83"/>
    </row>
    <row r="603" spans="1:10" ht="26.25">
      <c r="A603" s="83"/>
      <c r="B603" s="83"/>
      <c r="C603" s="83"/>
      <c r="D603" s="83"/>
      <c r="E603" s="83"/>
      <c r="F603" s="83"/>
      <c r="G603" s="83"/>
      <c r="H603" s="83"/>
      <c r="I603" s="83"/>
      <c r="J603" s="83"/>
    </row>
    <row r="604" spans="1:10" ht="26.25">
      <c r="A604" s="83"/>
      <c r="B604" s="83"/>
      <c r="C604" s="83"/>
      <c r="D604" s="83"/>
      <c r="E604" s="83"/>
      <c r="F604" s="83"/>
      <c r="G604" s="83"/>
      <c r="H604" s="83"/>
      <c r="I604" s="83"/>
      <c r="J604" s="83"/>
    </row>
    <row r="605" spans="1:10" ht="26.25">
      <c r="A605" s="83"/>
      <c r="B605" s="83"/>
      <c r="C605" s="83"/>
      <c r="D605" s="83"/>
      <c r="E605" s="83"/>
      <c r="F605" s="83"/>
      <c r="G605" s="83"/>
      <c r="H605" s="83"/>
      <c r="I605" s="83"/>
      <c r="J605" s="83"/>
    </row>
    <row r="606" spans="1:10" ht="26.25">
      <c r="A606" s="83"/>
      <c r="B606" s="83"/>
      <c r="C606" s="83"/>
      <c r="D606" s="83"/>
      <c r="E606" s="83"/>
      <c r="F606" s="83"/>
      <c r="G606" s="83"/>
      <c r="H606" s="83"/>
      <c r="I606" s="83"/>
      <c r="J606" s="83"/>
    </row>
    <row r="607" spans="1:10" ht="26.25">
      <c r="A607" s="83"/>
      <c r="B607" s="83"/>
      <c r="C607" s="83"/>
      <c r="D607" s="83"/>
      <c r="E607" s="83"/>
      <c r="F607" s="83"/>
      <c r="G607" s="83"/>
      <c r="H607" s="83"/>
      <c r="I607" s="83"/>
      <c r="J607" s="83"/>
    </row>
    <row r="608" spans="1:10" ht="26.25">
      <c r="A608" s="83"/>
      <c r="B608" s="83"/>
      <c r="C608" s="83"/>
      <c r="D608" s="83"/>
      <c r="E608" s="83"/>
      <c r="F608" s="83"/>
      <c r="G608" s="83"/>
      <c r="H608" s="83"/>
      <c r="I608" s="83"/>
      <c r="J608" s="83"/>
    </row>
    <row r="609" spans="1:10" ht="26.25">
      <c r="A609" s="83"/>
      <c r="B609" s="83"/>
      <c r="C609" s="83"/>
      <c r="D609" s="83"/>
      <c r="E609" s="83"/>
      <c r="F609" s="83"/>
      <c r="G609" s="83"/>
      <c r="H609" s="83"/>
      <c r="I609" s="83"/>
      <c r="J609" s="83"/>
    </row>
    <row r="610" spans="1:10" ht="26.25">
      <c r="A610" s="83"/>
      <c r="B610" s="83"/>
      <c r="C610" s="83"/>
      <c r="D610" s="83"/>
      <c r="E610" s="83"/>
      <c r="F610" s="83"/>
      <c r="G610" s="83"/>
      <c r="H610" s="83"/>
      <c r="I610" s="83"/>
      <c r="J610" s="83"/>
    </row>
    <row r="611" spans="1:10" ht="26.25">
      <c r="A611" s="83"/>
      <c r="B611" s="83"/>
      <c r="C611" s="83"/>
      <c r="D611" s="83"/>
      <c r="E611" s="83"/>
      <c r="F611" s="83"/>
      <c r="G611" s="83"/>
      <c r="H611" s="83"/>
      <c r="I611" s="83"/>
      <c r="J611" s="83"/>
    </row>
    <row r="612" spans="1:10" ht="26.25">
      <c r="A612" s="83"/>
      <c r="B612" s="83"/>
      <c r="C612" s="83"/>
      <c r="D612" s="83"/>
      <c r="E612" s="83"/>
      <c r="F612" s="83"/>
      <c r="G612" s="83"/>
      <c r="H612" s="83"/>
      <c r="I612" s="83"/>
      <c r="J612" s="83"/>
    </row>
    <row r="613" spans="1:10" ht="26.25">
      <c r="A613" s="83"/>
      <c r="B613" s="83"/>
      <c r="C613" s="83"/>
      <c r="D613" s="83"/>
      <c r="E613" s="83"/>
      <c r="F613" s="83"/>
      <c r="G613" s="83"/>
      <c r="H613" s="83"/>
      <c r="I613" s="83"/>
      <c r="J613" s="83"/>
    </row>
    <row r="614" spans="1:10" ht="26.25">
      <c r="A614" s="83"/>
      <c r="B614" s="83"/>
      <c r="C614" s="83"/>
      <c r="D614" s="83"/>
      <c r="E614" s="83"/>
      <c r="F614" s="83"/>
      <c r="G614" s="83"/>
      <c r="H614" s="83"/>
      <c r="I614" s="83"/>
      <c r="J614" s="83"/>
    </row>
    <row r="615" spans="1:10" ht="26.25">
      <c r="A615" s="83"/>
      <c r="B615" s="83"/>
      <c r="C615" s="83"/>
      <c r="D615" s="83"/>
      <c r="E615" s="83"/>
      <c r="F615" s="83"/>
      <c r="G615" s="83"/>
      <c r="H615" s="83"/>
      <c r="I615" s="83"/>
      <c r="J615" s="83"/>
    </row>
    <row r="616" spans="1:10" ht="26.25">
      <c r="A616" s="83"/>
      <c r="B616" s="83"/>
      <c r="C616" s="83"/>
      <c r="D616" s="83"/>
      <c r="E616" s="83"/>
      <c r="F616" s="83"/>
      <c r="G616" s="83"/>
      <c r="H616" s="83"/>
      <c r="I616" s="83"/>
      <c r="J616" s="83"/>
    </row>
    <row r="617" spans="1:10" ht="26.25">
      <c r="A617" s="83"/>
      <c r="B617" s="83"/>
      <c r="C617" s="83"/>
      <c r="D617" s="83"/>
      <c r="E617" s="83"/>
      <c r="F617" s="83"/>
      <c r="G617" s="83"/>
      <c r="H617" s="83"/>
      <c r="I617" s="83"/>
      <c r="J617" s="83"/>
    </row>
    <row r="618" spans="1:10" ht="26.25">
      <c r="A618" s="83"/>
      <c r="B618" s="83"/>
      <c r="C618" s="83"/>
      <c r="D618" s="83"/>
      <c r="E618" s="83"/>
      <c r="F618" s="83"/>
      <c r="G618" s="83"/>
      <c r="H618" s="83"/>
      <c r="I618" s="83"/>
      <c r="J618" s="83"/>
    </row>
    <row r="619" spans="1:10" ht="26.25">
      <c r="A619" s="83"/>
      <c r="B619" s="83"/>
      <c r="C619" s="83"/>
      <c r="D619" s="83"/>
      <c r="E619" s="83"/>
      <c r="F619" s="83"/>
      <c r="G619" s="83"/>
      <c r="H619" s="83"/>
      <c r="I619" s="83"/>
      <c r="J619" s="83"/>
    </row>
    <row r="620" spans="1:10" ht="26.25">
      <c r="A620" s="83"/>
      <c r="B620" s="83"/>
      <c r="C620" s="83"/>
      <c r="D620" s="83"/>
      <c r="E620" s="83"/>
      <c r="F620" s="83"/>
      <c r="G620" s="83"/>
      <c r="H620" s="83"/>
      <c r="I620" s="83"/>
      <c r="J620" s="83"/>
    </row>
    <row r="621" spans="1:10" ht="26.25">
      <c r="A621" s="83"/>
      <c r="B621" s="83"/>
      <c r="C621" s="83"/>
      <c r="D621" s="83"/>
      <c r="E621" s="83"/>
      <c r="F621" s="83"/>
      <c r="G621" s="83"/>
      <c r="H621" s="83"/>
      <c r="I621" s="83"/>
      <c r="J621" s="83"/>
    </row>
    <row r="622" spans="1:10" ht="26.25">
      <c r="A622" s="83"/>
      <c r="B622" s="83"/>
      <c r="C622" s="83"/>
      <c r="D622" s="83"/>
      <c r="E622" s="83"/>
      <c r="F622" s="83"/>
      <c r="G622" s="83"/>
      <c r="H622" s="83"/>
      <c r="I622" s="83"/>
      <c r="J622" s="83"/>
    </row>
    <row r="623" spans="1:10" ht="26.25">
      <c r="A623" s="83"/>
      <c r="B623" s="83"/>
      <c r="C623" s="83"/>
      <c r="D623" s="83"/>
      <c r="E623" s="83"/>
      <c r="F623" s="83"/>
      <c r="G623" s="83"/>
      <c r="H623" s="83"/>
      <c r="I623" s="83"/>
      <c r="J623" s="83"/>
    </row>
    <row r="624" spans="1:10" ht="26.25">
      <c r="A624" s="83"/>
      <c r="B624" s="83"/>
      <c r="C624" s="83"/>
      <c r="D624" s="83"/>
      <c r="E624" s="83"/>
      <c r="F624" s="83"/>
      <c r="G624" s="83"/>
      <c r="H624" s="83"/>
      <c r="I624" s="83"/>
      <c r="J624" s="83"/>
    </row>
    <row r="625" spans="1:10" ht="26.25">
      <c r="A625" s="83"/>
      <c r="B625" s="83"/>
      <c r="C625" s="83"/>
      <c r="D625" s="83"/>
      <c r="E625" s="83"/>
      <c r="F625" s="83"/>
      <c r="G625" s="83"/>
      <c r="H625" s="83"/>
      <c r="I625" s="83"/>
      <c r="J625" s="83"/>
    </row>
    <row r="626" spans="1:10" ht="26.25">
      <c r="A626" s="83"/>
      <c r="B626" s="83"/>
      <c r="C626" s="83"/>
      <c r="D626" s="83"/>
      <c r="E626" s="83"/>
      <c r="F626" s="83"/>
      <c r="G626" s="83"/>
      <c r="H626" s="83"/>
      <c r="I626" s="83"/>
      <c r="J626" s="83"/>
    </row>
    <row r="627" spans="1:10" ht="26.25">
      <c r="A627" s="83"/>
      <c r="B627" s="83"/>
      <c r="C627" s="83"/>
      <c r="D627" s="83"/>
      <c r="E627" s="83"/>
      <c r="F627" s="83"/>
      <c r="G627" s="83"/>
      <c r="H627" s="83"/>
      <c r="I627" s="83"/>
      <c r="J627" s="83"/>
    </row>
    <row r="628" spans="1:10" ht="26.25">
      <c r="A628" s="83"/>
      <c r="B628" s="83"/>
      <c r="C628" s="83"/>
      <c r="D628" s="83"/>
      <c r="E628" s="83"/>
      <c r="F628" s="83"/>
      <c r="G628" s="83"/>
      <c r="H628" s="83"/>
      <c r="I628" s="83"/>
      <c r="J628" s="83"/>
    </row>
    <row r="629" spans="1:10" ht="26.25">
      <c r="A629" s="83"/>
      <c r="B629" s="83"/>
      <c r="C629" s="83"/>
      <c r="D629" s="83"/>
      <c r="E629" s="83"/>
      <c r="F629" s="83"/>
      <c r="G629" s="83"/>
      <c r="H629" s="83"/>
      <c r="I629" s="83"/>
      <c r="J629" s="83"/>
    </row>
    <row r="630" spans="1:10" ht="26.25">
      <c r="A630" s="83"/>
      <c r="B630" s="83"/>
      <c r="C630" s="83"/>
      <c r="D630" s="83"/>
      <c r="E630" s="83"/>
      <c r="F630" s="83"/>
      <c r="G630" s="83"/>
      <c r="H630" s="83"/>
      <c r="I630" s="83"/>
      <c r="J630" s="83"/>
    </row>
    <row r="631" spans="1:10" ht="26.25">
      <c r="A631" s="83"/>
      <c r="B631" s="83"/>
      <c r="C631" s="83"/>
      <c r="D631" s="83"/>
      <c r="E631" s="83"/>
      <c r="F631" s="83"/>
      <c r="G631" s="83"/>
      <c r="H631" s="83"/>
      <c r="I631" s="83"/>
      <c r="J631" s="83"/>
    </row>
    <row r="632" spans="1:10" ht="26.25">
      <c r="A632" s="83"/>
      <c r="B632" s="83"/>
      <c r="C632" s="83"/>
      <c r="D632" s="83"/>
      <c r="E632" s="83"/>
      <c r="F632" s="83"/>
      <c r="G632" s="83"/>
      <c r="H632" s="83"/>
      <c r="I632" s="83"/>
      <c r="J632" s="83"/>
    </row>
    <row r="633" spans="1:10" ht="26.25">
      <c r="A633" s="83"/>
      <c r="B633" s="83"/>
      <c r="C633" s="83"/>
      <c r="D633" s="83"/>
      <c r="E633" s="83"/>
      <c r="F633" s="83"/>
      <c r="G633" s="83"/>
      <c r="H633" s="83"/>
      <c r="I633" s="83"/>
      <c r="J633" s="83"/>
    </row>
    <row r="634" spans="1:10" ht="26.25">
      <c r="A634" s="83"/>
      <c r="B634" s="83"/>
      <c r="C634" s="83"/>
      <c r="D634" s="83"/>
      <c r="E634" s="83"/>
      <c r="F634" s="83"/>
      <c r="G634" s="83"/>
      <c r="H634" s="83"/>
      <c r="I634" s="83"/>
      <c r="J634" s="83"/>
    </row>
    <row r="635" spans="1:10" ht="26.25">
      <c r="A635" s="83"/>
      <c r="B635" s="83"/>
      <c r="C635" s="83"/>
      <c r="D635" s="83"/>
      <c r="E635" s="83"/>
      <c r="F635" s="83"/>
      <c r="G635" s="83"/>
      <c r="H635" s="83"/>
      <c r="I635" s="83"/>
      <c r="J635" s="83"/>
    </row>
    <row r="636" spans="1:10" ht="26.25">
      <c r="A636" s="83"/>
      <c r="B636" s="83"/>
      <c r="C636" s="83"/>
      <c r="D636" s="83"/>
      <c r="E636" s="83"/>
      <c r="F636" s="83"/>
      <c r="G636" s="83"/>
      <c r="H636" s="83"/>
      <c r="I636" s="83"/>
      <c r="J636" s="83"/>
    </row>
    <row r="637" spans="1:10" ht="26.25">
      <c r="A637" s="83"/>
      <c r="B637" s="83"/>
      <c r="C637" s="83"/>
      <c r="D637" s="83"/>
      <c r="E637" s="83"/>
      <c r="F637" s="83"/>
      <c r="G637" s="83"/>
      <c r="H637" s="83"/>
      <c r="I637" s="83"/>
      <c r="J637" s="83"/>
    </row>
    <row r="638" spans="1:10" ht="26.25">
      <c r="A638" s="83"/>
      <c r="B638" s="83"/>
      <c r="C638" s="83"/>
      <c r="D638" s="83"/>
      <c r="E638" s="83"/>
      <c r="F638" s="83"/>
      <c r="G638" s="83"/>
      <c r="H638" s="83"/>
      <c r="I638" s="83"/>
      <c r="J638" s="83"/>
    </row>
    <row r="639" spans="1:10" ht="26.25">
      <c r="A639" s="83"/>
      <c r="B639" s="83"/>
      <c r="C639" s="83"/>
      <c r="D639" s="83"/>
      <c r="E639" s="83"/>
      <c r="F639" s="83"/>
      <c r="G639" s="83"/>
      <c r="H639" s="83"/>
      <c r="I639" s="83"/>
      <c r="J639" s="83"/>
    </row>
    <row r="640" spans="1:10" ht="26.25">
      <c r="A640" s="83"/>
      <c r="B640" s="83"/>
      <c r="C640" s="83"/>
      <c r="D640" s="83"/>
      <c r="E640" s="83"/>
      <c r="F640" s="83"/>
      <c r="G640" s="83"/>
      <c r="H640" s="83"/>
      <c r="I640" s="83"/>
      <c r="J640" s="83"/>
    </row>
    <row r="641" spans="1:10" ht="26.25">
      <c r="A641" s="83"/>
      <c r="B641" s="83"/>
      <c r="C641" s="83"/>
      <c r="D641" s="83"/>
      <c r="E641" s="83"/>
      <c r="F641" s="83"/>
      <c r="G641" s="83"/>
      <c r="H641" s="83"/>
      <c r="I641" s="83"/>
      <c r="J641" s="83"/>
    </row>
    <row r="642" spans="1:10" ht="26.25">
      <c r="A642" s="83"/>
      <c r="B642" s="83"/>
      <c r="C642" s="83"/>
      <c r="D642" s="83"/>
      <c r="E642" s="83"/>
      <c r="F642" s="83"/>
      <c r="G642" s="83"/>
      <c r="H642" s="83"/>
      <c r="I642" s="83"/>
      <c r="J642" s="83"/>
    </row>
    <row r="643" spans="1:10" ht="26.25">
      <c r="A643" s="83"/>
      <c r="B643" s="83"/>
      <c r="C643" s="83"/>
      <c r="D643" s="83"/>
      <c r="E643" s="83"/>
      <c r="F643" s="83"/>
      <c r="G643" s="83"/>
      <c r="H643" s="83"/>
      <c r="I643" s="83"/>
      <c r="J643" s="83"/>
    </row>
    <row r="644" spans="1:10" ht="26.25">
      <c r="A644" s="83"/>
      <c r="B644" s="83"/>
      <c r="C644" s="83"/>
      <c r="D644" s="83"/>
      <c r="E644" s="83"/>
      <c r="F644" s="83"/>
      <c r="G644" s="83"/>
      <c r="H644" s="83"/>
      <c r="I644" s="83"/>
      <c r="J644" s="83"/>
    </row>
    <row r="645" spans="1:10" ht="26.25">
      <c r="A645" s="83"/>
      <c r="B645" s="83"/>
      <c r="C645" s="83"/>
      <c r="D645" s="83"/>
      <c r="E645" s="83"/>
      <c r="F645" s="83"/>
      <c r="G645" s="83"/>
      <c r="H645" s="83"/>
      <c r="I645" s="83"/>
      <c r="J645" s="83"/>
    </row>
    <row r="646" spans="1:10" ht="26.25">
      <c r="A646" s="83"/>
      <c r="B646" s="83"/>
      <c r="C646" s="83"/>
      <c r="D646" s="83"/>
      <c r="E646" s="83"/>
      <c r="F646" s="83"/>
      <c r="G646" s="83"/>
      <c r="H646" s="83"/>
      <c r="I646" s="83"/>
      <c r="J646" s="83"/>
    </row>
    <row r="647" spans="1:10" ht="26.25">
      <c r="A647" s="83"/>
      <c r="B647" s="83"/>
      <c r="C647" s="83"/>
      <c r="D647" s="83"/>
      <c r="E647" s="83"/>
      <c r="F647" s="83"/>
      <c r="G647" s="83"/>
      <c r="H647" s="83"/>
      <c r="I647" s="83"/>
      <c r="J647" s="83"/>
    </row>
    <row r="648" spans="1:10" ht="26.25">
      <c r="A648" s="83"/>
      <c r="B648" s="83"/>
      <c r="C648" s="83"/>
      <c r="D648" s="83"/>
      <c r="E648" s="83"/>
      <c r="F648" s="83"/>
      <c r="G648" s="83"/>
      <c r="H648" s="83"/>
      <c r="I648" s="83"/>
      <c r="J648" s="83"/>
    </row>
    <row r="649" spans="1:10" ht="26.25">
      <c r="A649" s="83"/>
      <c r="B649" s="83"/>
      <c r="C649" s="83"/>
      <c r="D649" s="83"/>
      <c r="E649" s="83"/>
      <c r="F649" s="83"/>
      <c r="G649" s="83"/>
      <c r="H649" s="83"/>
      <c r="I649" s="83"/>
      <c r="J649" s="83"/>
    </row>
    <row r="650" spans="1:10" ht="26.25">
      <c r="A650" s="83"/>
      <c r="B650" s="83"/>
      <c r="C650" s="83"/>
      <c r="D650" s="83"/>
      <c r="E650" s="83"/>
      <c r="F650" s="83"/>
      <c r="G650" s="83"/>
      <c r="H650" s="83"/>
      <c r="I650" s="83"/>
      <c r="J650" s="83"/>
    </row>
    <row r="651" spans="1:10" ht="26.25">
      <c r="A651" s="83"/>
      <c r="B651" s="83"/>
      <c r="C651" s="83"/>
      <c r="D651" s="83"/>
      <c r="E651" s="83"/>
      <c r="F651" s="83"/>
      <c r="G651" s="83"/>
      <c r="H651" s="83"/>
      <c r="I651" s="83"/>
      <c r="J651" s="83"/>
    </row>
    <row r="652" spans="1:10" ht="26.25">
      <c r="A652" s="83"/>
      <c r="B652" s="83"/>
      <c r="C652" s="83"/>
      <c r="D652" s="83"/>
      <c r="E652" s="83"/>
      <c r="F652" s="83"/>
      <c r="G652" s="83"/>
      <c r="H652" s="83"/>
      <c r="I652" s="83"/>
      <c r="J652" s="83"/>
    </row>
    <row r="653" spans="1:10" ht="26.25">
      <c r="A653" s="83"/>
      <c r="B653" s="83"/>
      <c r="C653" s="83"/>
      <c r="D653" s="83"/>
      <c r="E653" s="83"/>
      <c r="F653" s="83"/>
      <c r="G653" s="83"/>
      <c r="H653" s="83"/>
      <c r="I653" s="83"/>
      <c r="J653" s="83"/>
    </row>
    <row r="654" spans="1:10" ht="26.25">
      <c r="A654" s="83"/>
      <c r="B654" s="83"/>
      <c r="C654" s="83"/>
      <c r="D654" s="83"/>
      <c r="E654" s="83"/>
      <c r="F654" s="83"/>
      <c r="G654" s="83"/>
      <c r="H654" s="83"/>
      <c r="I654" s="83"/>
      <c r="J654" s="83"/>
    </row>
    <row r="655" spans="1:10" ht="26.25">
      <c r="A655" s="83"/>
      <c r="B655" s="83"/>
      <c r="C655" s="83"/>
      <c r="D655" s="83"/>
      <c r="E655" s="83"/>
      <c r="F655" s="83"/>
      <c r="G655" s="83"/>
      <c r="H655" s="83"/>
      <c r="I655" s="83"/>
      <c r="J655" s="83"/>
    </row>
    <row r="656" spans="1:10" ht="26.25">
      <c r="A656" s="83"/>
      <c r="B656" s="83"/>
      <c r="C656" s="83"/>
      <c r="D656" s="83"/>
      <c r="E656" s="83"/>
      <c r="F656" s="83"/>
      <c r="G656" s="83"/>
      <c r="H656" s="83"/>
      <c r="I656" s="83"/>
      <c r="J656" s="83"/>
    </row>
    <row r="657" spans="1:10" ht="26.25">
      <c r="A657" s="83"/>
      <c r="B657" s="83"/>
      <c r="C657" s="83"/>
      <c r="D657" s="83"/>
      <c r="E657" s="83"/>
      <c r="F657" s="83"/>
      <c r="G657" s="83"/>
      <c r="H657" s="83"/>
      <c r="I657" s="83"/>
      <c r="J657" s="83"/>
    </row>
    <row r="658" spans="1:10" ht="26.25">
      <c r="A658" s="83"/>
      <c r="B658" s="83"/>
      <c r="C658" s="83"/>
      <c r="D658" s="83"/>
      <c r="E658" s="83"/>
      <c r="F658" s="83"/>
      <c r="G658" s="83"/>
      <c r="H658" s="83"/>
      <c r="I658" s="83"/>
      <c r="J658" s="83"/>
    </row>
    <row r="659" spans="1:10" ht="26.25">
      <c r="A659" s="83"/>
      <c r="B659" s="83"/>
      <c r="C659" s="83"/>
      <c r="D659" s="83"/>
      <c r="E659" s="83"/>
      <c r="F659" s="83"/>
      <c r="G659" s="83"/>
      <c r="H659" s="83"/>
      <c r="I659" s="83"/>
      <c r="J659" s="83"/>
    </row>
    <row r="660" spans="1:10" ht="26.25">
      <c r="A660" s="83"/>
      <c r="B660" s="83"/>
      <c r="C660" s="83"/>
      <c r="D660" s="83"/>
      <c r="E660" s="83"/>
      <c r="F660" s="83"/>
      <c r="G660" s="83"/>
      <c r="H660" s="83"/>
      <c r="I660" s="83"/>
      <c r="J660" s="83"/>
    </row>
    <row r="661" spans="1:10" ht="26.25">
      <c r="A661" s="83"/>
      <c r="B661" s="83"/>
      <c r="C661" s="83"/>
      <c r="D661" s="83"/>
      <c r="E661" s="83"/>
      <c r="F661" s="83"/>
      <c r="G661" s="83"/>
      <c r="H661" s="83"/>
      <c r="I661" s="83"/>
      <c r="J661" s="83"/>
    </row>
    <row r="662" spans="1:10" ht="26.25">
      <c r="A662" s="83"/>
      <c r="B662" s="83"/>
      <c r="C662" s="83"/>
      <c r="D662" s="83"/>
      <c r="E662" s="83"/>
      <c r="F662" s="83"/>
      <c r="G662" s="83"/>
      <c r="H662" s="83"/>
      <c r="I662" s="83"/>
      <c r="J662" s="83"/>
    </row>
    <row r="663" spans="1:10" ht="26.25">
      <c r="A663" s="83"/>
      <c r="B663" s="83"/>
      <c r="C663" s="83"/>
      <c r="D663" s="83"/>
      <c r="E663" s="83"/>
      <c r="F663" s="83"/>
      <c r="G663" s="83"/>
      <c r="H663" s="83"/>
      <c r="I663" s="83"/>
      <c r="J663" s="83"/>
    </row>
    <row r="664" spans="1:10" ht="26.25">
      <c r="A664" s="83"/>
      <c r="B664" s="83"/>
      <c r="C664" s="83"/>
      <c r="D664" s="83"/>
      <c r="E664" s="83"/>
      <c r="F664" s="83"/>
      <c r="G664" s="83"/>
      <c r="H664" s="83"/>
      <c r="I664" s="83"/>
      <c r="J664" s="83"/>
    </row>
    <row r="665" spans="1:10" ht="26.25">
      <c r="A665" s="83"/>
      <c r="B665" s="83"/>
      <c r="C665" s="83"/>
      <c r="D665" s="83"/>
      <c r="E665" s="83"/>
      <c r="F665" s="83"/>
      <c r="G665" s="83"/>
      <c r="H665" s="83"/>
      <c r="I665" s="83"/>
      <c r="J665" s="83"/>
    </row>
    <row r="666" spans="1:10" ht="26.25">
      <c r="A666" s="83"/>
      <c r="B666" s="83"/>
      <c r="C666" s="83"/>
      <c r="D666" s="83"/>
      <c r="E666" s="83"/>
      <c r="F666" s="83"/>
      <c r="G666" s="83"/>
      <c r="H666" s="83"/>
      <c r="I666" s="83"/>
      <c r="J666" s="83"/>
    </row>
    <row r="667" spans="1:10" ht="26.25">
      <c r="A667" s="83"/>
      <c r="B667" s="83"/>
      <c r="C667" s="83"/>
      <c r="D667" s="83"/>
      <c r="E667" s="83"/>
      <c r="F667" s="83"/>
      <c r="G667" s="83"/>
      <c r="H667" s="83"/>
      <c r="I667" s="83"/>
      <c r="J667" s="83"/>
    </row>
    <row r="668" spans="1:10" ht="26.25">
      <c r="A668" s="83"/>
      <c r="B668" s="83"/>
      <c r="C668" s="83"/>
      <c r="D668" s="83"/>
      <c r="E668" s="83"/>
      <c r="F668" s="83"/>
      <c r="G668" s="83"/>
      <c r="H668" s="83"/>
      <c r="I668" s="83"/>
      <c r="J668" s="83"/>
    </row>
    <row r="669" spans="1:10" ht="26.25">
      <c r="A669" s="83"/>
      <c r="B669" s="83"/>
      <c r="C669" s="83"/>
      <c r="D669" s="83"/>
      <c r="E669" s="83"/>
      <c r="F669" s="83"/>
      <c r="G669" s="83"/>
      <c r="H669" s="83"/>
      <c r="I669" s="83"/>
      <c r="J669" s="83"/>
    </row>
    <row r="670" spans="1:10" ht="26.25">
      <c r="A670" s="83"/>
      <c r="B670" s="83"/>
      <c r="C670" s="83"/>
      <c r="D670" s="83"/>
      <c r="E670" s="83"/>
      <c r="F670" s="83"/>
      <c r="G670" s="83"/>
      <c r="H670" s="83"/>
      <c r="I670" s="83"/>
      <c r="J670" s="83"/>
    </row>
    <row r="671" spans="1:10" ht="26.25">
      <c r="A671" s="83"/>
      <c r="B671" s="83"/>
      <c r="C671" s="83"/>
      <c r="D671" s="83"/>
      <c r="E671" s="83"/>
      <c r="F671" s="83"/>
      <c r="G671" s="83"/>
      <c r="H671" s="83"/>
      <c r="I671" s="83"/>
      <c r="J671" s="83"/>
    </row>
    <row r="672" spans="1:10" ht="26.25">
      <c r="A672" s="83"/>
      <c r="B672" s="83"/>
      <c r="C672" s="83"/>
      <c r="D672" s="83"/>
      <c r="E672" s="83"/>
      <c r="F672" s="83"/>
      <c r="G672" s="83"/>
      <c r="H672" s="83"/>
      <c r="I672" s="83"/>
      <c r="J672" s="83"/>
    </row>
    <row r="673" spans="1:10" ht="26.25">
      <c r="A673" s="83"/>
      <c r="B673" s="83"/>
      <c r="C673" s="83"/>
      <c r="D673" s="83"/>
      <c r="E673" s="83"/>
      <c r="F673" s="83"/>
      <c r="G673" s="83"/>
      <c r="H673" s="83"/>
      <c r="I673" s="83"/>
      <c r="J673" s="83"/>
    </row>
    <row r="674" spans="1:10" ht="26.25">
      <c r="A674" s="83"/>
      <c r="B674" s="83"/>
      <c r="C674" s="83"/>
      <c r="D674" s="83"/>
      <c r="E674" s="83"/>
      <c r="F674" s="83"/>
      <c r="G674" s="83"/>
      <c r="H674" s="83"/>
      <c r="I674" s="83"/>
      <c r="J674" s="83"/>
    </row>
    <row r="675" spans="1:10" ht="26.25">
      <c r="A675" s="83"/>
      <c r="B675" s="83"/>
      <c r="C675" s="83"/>
      <c r="D675" s="83"/>
      <c r="E675" s="83"/>
      <c r="F675" s="83"/>
      <c r="G675" s="83"/>
      <c r="H675" s="83"/>
      <c r="I675" s="83"/>
      <c r="J675" s="83"/>
    </row>
    <row r="676" spans="1:10" ht="26.25">
      <c r="A676" s="83"/>
      <c r="B676" s="83"/>
      <c r="C676" s="83"/>
      <c r="D676" s="83"/>
      <c r="E676" s="83"/>
      <c r="F676" s="83"/>
      <c r="G676" s="83"/>
      <c r="H676" s="83"/>
      <c r="I676" s="83"/>
      <c r="J676" s="83"/>
    </row>
    <row r="677" spans="1:10" ht="26.25">
      <c r="A677" s="83"/>
      <c r="B677" s="83"/>
      <c r="C677" s="83"/>
      <c r="D677" s="83"/>
      <c r="E677" s="83"/>
      <c r="F677" s="83"/>
      <c r="G677" s="83"/>
      <c r="H677" s="83"/>
      <c r="I677" s="83"/>
      <c r="J677" s="83"/>
    </row>
    <row r="678" spans="1:10" ht="26.25">
      <c r="A678" s="83"/>
      <c r="B678" s="83"/>
      <c r="C678" s="83"/>
      <c r="D678" s="83"/>
      <c r="E678" s="83"/>
      <c r="F678" s="83"/>
      <c r="G678" s="83"/>
      <c r="H678" s="83"/>
      <c r="I678" s="83"/>
      <c r="J678" s="83"/>
    </row>
    <row r="679" spans="1:10" ht="26.25">
      <c r="A679" s="83"/>
      <c r="B679" s="83"/>
      <c r="C679" s="83"/>
      <c r="D679" s="83"/>
      <c r="E679" s="83"/>
      <c r="F679" s="83"/>
      <c r="G679" s="83"/>
      <c r="H679" s="83"/>
      <c r="I679" s="83"/>
      <c r="J679" s="83"/>
    </row>
    <row r="680" spans="1:10" ht="26.25">
      <c r="A680" s="83"/>
      <c r="B680" s="83"/>
      <c r="C680" s="83"/>
      <c r="D680" s="83"/>
      <c r="E680" s="83"/>
      <c r="F680" s="83"/>
      <c r="G680" s="83"/>
      <c r="H680" s="83"/>
      <c r="I680" s="83"/>
      <c r="J680" s="83"/>
    </row>
    <row r="681" spans="1:10" ht="26.25">
      <c r="A681" s="83"/>
      <c r="B681" s="83"/>
      <c r="C681" s="83"/>
      <c r="D681" s="83"/>
      <c r="E681" s="83"/>
      <c r="F681" s="83"/>
      <c r="G681" s="83"/>
      <c r="H681" s="83"/>
      <c r="I681" s="83"/>
      <c r="J681" s="83"/>
    </row>
    <row r="682" spans="1:10" ht="26.25">
      <c r="A682" s="83"/>
      <c r="B682" s="83"/>
      <c r="C682" s="83"/>
      <c r="D682" s="83"/>
      <c r="E682" s="83"/>
      <c r="F682" s="83"/>
      <c r="G682" s="83"/>
      <c r="H682" s="83"/>
      <c r="I682" s="83"/>
      <c r="J682" s="83"/>
    </row>
    <row r="683" spans="1:10" ht="26.25">
      <c r="A683" s="83"/>
      <c r="B683" s="83"/>
      <c r="C683" s="83"/>
      <c r="D683" s="83"/>
      <c r="E683" s="83"/>
      <c r="F683" s="83"/>
      <c r="G683" s="83"/>
      <c r="H683" s="83"/>
      <c r="I683" s="83"/>
      <c r="J683" s="83"/>
    </row>
    <row r="684" spans="1:10" ht="26.25">
      <c r="A684" s="83"/>
      <c r="B684" s="83"/>
      <c r="C684" s="83"/>
      <c r="D684" s="83"/>
      <c r="E684" s="83"/>
      <c r="F684" s="83"/>
      <c r="G684" s="83"/>
      <c r="H684" s="83"/>
      <c r="I684" s="83"/>
      <c r="J684" s="83"/>
    </row>
    <row r="685" spans="1:10" ht="26.25">
      <c r="A685" s="83"/>
      <c r="B685" s="83"/>
      <c r="C685" s="83"/>
      <c r="D685" s="83"/>
      <c r="E685" s="83"/>
      <c r="F685" s="83"/>
      <c r="G685" s="83"/>
      <c r="H685" s="83"/>
      <c r="I685" s="83"/>
      <c r="J685" s="83"/>
    </row>
    <row r="686" spans="1:10" ht="26.25">
      <c r="A686" s="83"/>
      <c r="B686" s="83"/>
      <c r="C686" s="83"/>
      <c r="D686" s="83"/>
      <c r="E686" s="83"/>
      <c r="F686" s="83"/>
      <c r="G686" s="83"/>
      <c r="H686" s="83"/>
      <c r="I686" s="83"/>
      <c r="J686" s="83"/>
    </row>
    <row r="687" spans="1:10" ht="26.25">
      <c r="A687" s="83"/>
      <c r="B687" s="83"/>
      <c r="C687" s="83"/>
      <c r="D687" s="83"/>
      <c r="E687" s="83"/>
      <c r="F687" s="83"/>
      <c r="G687" s="83"/>
      <c r="H687" s="83"/>
      <c r="I687" s="83"/>
      <c r="J687" s="83"/>
    </row>
    <row r="688" spans="1:10" ht="26.25">
      <c r="A688" s="83"/>
      <c r="B688" s="83"/>
      <c r="C688" s="83"/>
      <c r="D688" s="83"/>
      <c r="E688" s="83"/>
      <c r="F688" s="83"/>
      <c r="G688" s="83"/>
      <c r="H688" s="83"/>
      <c r="I688" s="83"/>
      <c r="J688" s="83"/>
    </row>
    <row r="689" spans="1:10" ht="26.25">
      <c r="A689" s="83"/>
      <c r="B689" s="83"/>
      <c r="C689" s="83"/>
      <c r="D689" s="83"/>
      <c r="E689" s="83"/>
      <c r="F689" s="83"/>
      <c r="G689" s="83"/>
      <c r="H689" s="83"/>
      <c r="I689" s="83"/>
      <c r="J689" s="83"/>
    </row>
    <row r="690" spans="1:10" ht="26.25">
      <c r="A690" s="83"/>
      <c r="B690" s="83"/>
      <c r="C690" s="83"/>
      <c r="D690" s="83"/>
      <c r="E690" s="83"/>
      <c r="F690" s="83"/>
      <c r="G690" s="83"/>
      <c r="H690" s="83"/>
      <c r="I690" s="83"/>
      <c r="J690" s="83"/>
    </row>
    <row r="691" spans="1:10" ht="26.25">
      <c r="A691" s="83"/>
      <c r="B691" s="83"/>
      <c r="C691" s="83"/>
      <c r="D691" s="83"/>
      <c r="E691" s="83"/>
      <c r="F691" s="83"/>
      <c r="G691" s="83"/>
      <c r="H691" s="83"/>
      <c r="I691" s="83"/>
      <c r="J691" s="83"/>
    </row>
    <row r="692" spans="1:10" ht="26.25">
      <c r="A692" s="83"/>
      <c r="B692" s="83"/>
      <c r="C692" s="83"/>
      <c r="D692" s="83"/>
      <c r="E692" s="83"/>
      <c r="F692" s="83"/>
      <c r="G692" s="83"/>
      <c r="H692" s="83"/>
      <c r="I692" s="83"/>
      <c r="J692" s="83"/>
    </row>
    <row r="693" spans="1:10" ht="26.25">
      <c r="A693" s="83"/>
      <c r="B693" s="83"/>
      <c r="C693" s="83"/>
      <c r="D693" s="83"/>
      <c r="E693" s="83"/>
      <c r="F693" s="83"/>
      <c r="G693" s="83"/>
      <c r="H693" s="83"/>
      <c r="I693" s="83"/>
      <c r="J693" s="83"/>
    </row>
    <row r="694" spans="1:10" ht="26.25">
      <c r="A694" s="83"/>
      <c r="B694" s="83"/>
      <c r="C694" s="83"/>
      <c r="D694" s="83"/>
      <c r="E694" s="83"/>
      <c r="F694" s="83"/>
      <c r="G694" s="83"/>
      <c r="H694" s="83"/>
      <c r="I694" s="83"/>
      <c r="J694" s="83"/>
    </row>
    <row r="695" spans="1:10" ht="26.25">
      <c r="A695" s="83"/>
      <c r="B695" s="83"/>
      <c r="C695" s="83"/>
      <c r="D695" s="83"/>
      <c r="E695" s="83"/>
      <c r="F695" s="83"/>
      <c r="G695" s="83"/>
      <c r="H695" s="83"/>
      <c r="I695" s="83"/>
      <c r="J695" s="83"/>
    </row>
    <row r="696" spans="1:10" ht="26.25">
      <c r="A696" s="83"/>
      <c r="B696" s="83"/>
      <c r="C696" s="83"/>
      <c r="D696" s="83"/>
      <c r="E696" s="83"/>
      <c r="F696" s="83"/>
      <c r="G696" s="83"/>
      <c r="H696" s="83"/>
      <c r="I696" s="83"/>
      <c r="J696" s="83"/>
    </row>
    <row r="697" spans="1:10" ht="26.25">
      <c r="A697" s="83"/>
      <c r="B697" s="83"/>
      <c r="C697" s="83"/>
      <c r="D697" s="83"/>
      <c r="E697" s="83"/>
      <c r="F697" s="83"/>
      <c r="G697" s="83"/>
      <c r="H697" s="83"/>
      <c r="I697" s="83"/>
      <c r="J697" s="83"/>
    </row>
    <row r="698" spans="1:10" ht="26.25">
      <c r="A698" s="83"/>
      <c r="B698" s="83"/>
      <c r="C698" s="83"/>
      <c r="D698" s="83"/>
      <c r="E698" s="83"/>
      <c r="F698" s="83"/>
      <c r="G698" s="83"/>
      <c r="H698" s="83"/>
      <c r="I698" s="83"/>
      <c r="J698" s="83"/>
    </row>
    <row r="699" spans="1:10" ht="26.25">
      <c r="A699" s="83"/>
      <c r="B699" s="83"/>
      <c r="C699" s="83"/>
      <c r="D699" s="83"/>
      <c r="E699" s="83"/>
      <c r="F699" s="83"/>
      <c r="G699" s="83"/>
      <c r="H699" s="83"/>
      <c r="I699" s="83"/>
      <c r="J699" s="83"/>
    </row>
    <row r="700" spans="1:10" ht="26.25">
      <c r="A700" s="83"/>
      <c r="B700" s="83"/>
      <c r="C700" s="83"/>
      <c r="D700" s="83"/>
      <c r="E700" s="83"/>
      <c r="F700" s="83"/>
      <c r="G700" s="83"/>
      <c r="H700" s="83"/>
      <c r="I700" s="83"/>
      <c r="J700" s="83"/>
    </row>
    <row r="701" spans="1:10" ht="26.25">
      <c r="A701" s="83"/>
      <c r="B701" s="83"/>
      <c r="C701" s="83"/>
      <c r="D701" s="83"/>
      <c r="E701" s="83"/>
      <c r="F701" s="83"/>
      <c r="G701" s="83"/>
      <c r="H701" s="83"/>
      <c r="I701" s="83"/>
      <c r="J701" s="83"/>
    </row>
    <row r="702" spans="1:10" ht="26.25">
      <c r="A702" s="83"/>
      <c r="B702" s="83"/>
      <c r="C702" s="83"/>
      <c r="D702" s="83"/>
      <c r="E702" s="83"/>
      <c r="F702" s="83"/>
      <c r="G702" s="83"/>
      <c r="H702" s="83"/>
      <c r="I702" s="83"/>
      <c r="J702" s="83"/>
    </row>
    <row r="703" spans="1:10" ht="26.25">
      <c r="A703" s="83"/>
      <c r="B703" s="83"/>
      <c r="C703" s="83"/>
      <c r="D703" s="83"/>
      <c r="E703" s="83"/>
      <c r="F703" s="83"/>
      <c r="G703" s="83"/>
      <c r="H703" s="83"/>
      <c r="I703" s="83"/>
      <c r="J703" s="83"/>
    </row>
    <row r="704" spans="1:10" ht="26.25">
      <c r="A704" s="83"/>
      <c r="B704" s="83"/>
      <c r="C704" s="83"/>
      <c r="D704" s="83"/>
      <c r="E704" s="83"/>
      <c r="F704" s="83"/>
      <c r="G704" s="83"/>
      <c r="H704" s="83"/>
      <c r="I704" s="83"/>
      <c r="J704" s="83"/>
    </row>
    <row r="705" spans="1:10" ht="26.25">
      <c r="A705" s="83"/>
      <c r="B705" s="83"/>
      <c r="C705" s="83"/>
      <c r="D705" s="83"/>
      <c r="E705" s="83"/>
      <c r="F705" s="83"/>
      <c r="G705" s="83"/>
      <c r="H705" s="83"/>
      <c r="I705" s="83"/>
      <c r="J705" s="83"/>
    </row>
    <row r="706" spans="1:10" ht="26.25">
      <c r="A706" s="83"/>
      <c r="B706" s="83"/>
      <c r="C706" s="83"/>
      <c r="D706" s="83"/>
      <c r="E706" s="83"/>
      <c r="F706" s="83"/>
      <c r="G706" s="83"/>
      <c r="H706" s="83"/>
      <c r="I706" s="83"/>
      <c r="J706" s="83"/>
    </row>
    <row r="707" spans="1:10" ht="26.25">
      <c r="A707" s="83"/>
      <c r="B707" s="83"/>
      <c r="C707" s="83"/>
      <c r="D707" s="83"/>
      <c r="E707" s="83"/>
      <c r="F707" s="83"/>
      <c r="G707" s="83"/>
      <c r="H707" s="83"/>
      <c r="I707" s="83"/>
      <c r="J707" s="83"/>
    </row>
    <row r="708" spans="1:10" ht="26.25">
      <c r="A708" s="83"/>
      <c r="B708" s="83"/>
      <c r="C708" s="83"/>
      <c r="D708" s="83"/>
      <c r="E708" s="83"/>
      <c r="F708" s="83"/>
      <c r="G708" s="83"/>
      <c r="H708" s="83"/>
      <c r="I708" s="83"/>
      <c r="J708" s="83"/>
    </row>
    <row r="709" spans="1:10" ht="26.25">
      <c r="A709" s="83"/>
      <c r="B709" s="83"/>
      <c r="C709" s="83"/>
      <c r="D709" s="83"/>
      <c r="E709" s="83"/>
      <c r="F709" s="83"/>
      <c r="G709" s="83"/>
      <c r="H709" s="83"/>
      <c r="I709" s="83"/>
      <c r="J709" s="83"/>
    </row>
    <row r="710" spans="1:10" ht="26.25">
      <c r="A710" s="83"/>
      <c r="B710" s="83"/>
      <c r="C710" s="83"/>
      <c r="D710" s="83"/>
      <c r="E710" s="83"/>
      <c r="F710" s="83"/>
      <c r="G710" s="83"/>
      <c r="H710" s="83"/>
      <c r="I710" s="83"/>
      <c r="J710" s="83"/>
    </row>
    <row r="711" spans="1:10" ht="26.25">
      <c r="A711" s="83"/>
      <c r="B711" s="83"/>
      <c r="C711" s="83"/>
      <c r="D711" s="83"/>
      <c r="E711" s="83"/>
      <c r="F711" s="83"/>
      <c r="G711" s="83"/>
      <c r="H711" s="83"/>
      <c r="I711" s="83"/>
      <c r="J711" s="83"/>
    </row>
    <row r="712" spans="1:10" ht="26.25">
      <c r="A712" s="83"/>
      <c r="B712" s="83"/>
      <c r="C712" s="83"/>
      <c r="D712" s="83"/>
      <c r="E712" s="83"/>
      <c r="F712" s="83"/>
      <c r="G712" s="83"/>
      <c r="H712" s="83"/>
      <c r="I712" s="83"/>
      <c r="J712" s="83"/>
    </row>
    <row r="713" spans="1:10" ht="26.25">
      <c r="A713" s="83"/>
      <c r="B713" s="83"/>
      <c r="C713" s="83"/>
      <c r="D713" s="83"/>
      <c r="E713" s="83"/>
      <c r="F713" s="83"/>
      <c r="G713" s="83"/>
      <c r="H713" s="83"/>
      <c r="I713" s="83"/>
      <c r="J713" s="83"/>
    </row>
    <row r="714" spans="1:10" ht="26.25">
      <c r="A714" s="83"/>
      <c r="B714" s="83"/>
      <c r="C714" s="83"/>
      <c r="D714" s="83"/>
      <c r="E714" s="83"/>
      <c r="F714" s="83"/>
      <c r="G714" s="83"/>
      <c r="H714" s="83"/>
      <c r="I714" s="83"/>
      <c r="J714" s="83"/>
    </row>
    <row r="715" spans="1:10" ht="26.25">
      <c r="A715" s="83"/>
      <c r="B715" s="83"/>
      <c r="C715" s="83"/>
      <c r="D715" s="83"/>
      <c r="E715" s="83"/>
      <c r="F715" s="83"/>
      <c r="G715" s="83"/>
      <c r="H715" s="83"/>
      <c r="I715" s="83"/>
      <c r="J715" s="83"/>
    </row>
    <row r="716" spans="1:10" ht="26.25">
      <c r="A716" s="83"/>
      <c r="B716" s="83"/>
      <c r="C716" s="83"/>
      <c r="D716" s="83"/>
      <c r="E716" s="83"/>
      <c r="F716" s="83"/>
      <c r="G716" s="83"/>
      <c r="H716" s="83"/>
      <c r="I716" s="83"/>
      <c r="J716" s="83"/>
    </row>
    <row r="717" spans="1:10" ht="26.25">
      <c r="A717" s="83"/>
      <c r="B717" s="83"/>
      <c r="C717" s="83"/>
      <c r="D717" s="83"/>
      <c r="E717" s="83"/>
      <c r="F717" s="83"/>
      <c r="G717" s="83"/>
      <c r="H717" s="83"/>
      <c r="I717" s="83"/>
      <c r="J717" s="83"/>
    </row>
    <row r="718" spans="1:10" ht="26.25">
      <c r="A718" s="83"/>
      <c r="B718" s="83"/>
      <c r="C718" s="83"/>
      <c r="D718" s="83"/>
      <c r="E718" s="83"/>
      <c r="F718" s="83"/>
      <c r="G718" s="83"/>
      <c r="H718" s="83"/>
      <c r="I718" s="83"/>
      <c r="J718" s="83"/>
    </row>
    <row r="719" spans="1:10" ht="26.25">
      <c r="A719" s="83"/>
      <c r="B719" s="83"/>
      <c r="C719" s="83"/>
      <c r="D719" s="83"/>
      <c r="E719" s="83"/>
      <c r="F719" s="83"/>
      <c r="G719" s="83"/>
      <c r="H719" s="83"/>
      <c r="I719" s="83"/>
      <c r="J719" s="83"/>
    </row>
    <row r="720" spans="1:10" ht="26.25">
      <c r="A720" s="83"/>
      <c r="B720" s="83"/>
      <c r="C720" s="83"/>
      <c r="D720" s="83"/>
      <c r="E720" s="83"/>
      <c r="F720" s="83"/>
      <c r="G720" s="83"/>
      <c r="H720" s="83"/>
      <c r="I720" s="83"/>
      <c r="J720" s="83"/>
    </row>
    <row r="721" spans="1:10" ht="26.25">
      <c r="A721" s="83"/>
      <c r="B721" s="83"/>
      <c r="C721" s="83"/>
      <c r="D721" s="83"/>
      <c r="E721" s="83"/>
      <c r="F721" s="83"/>
      <c r="G721" s="83"/>
      <c r="H721" s="83"/>
      <c r="I721" s="83"/>
      <c r="J721" s="83"/>
    </row>
    <row r="722" spans="1:10" ht="26.25">
      <c r="A722" s="83"/>
      <c r="B722" s="83"/>
      <c r="C722" s="83"/>
      <c r="D722" s="83"/>
      <c r="E722" s="83"/>
      <c r="F722" s="83"/>
      <c r="G722" s="83"/>
      <c r="H722" s="83"/>
      <c r="I722" s="83"/>
      <c r="J722" s="83"/>
    </row>
    <row r="723" spans="1:10" ht="26.25">
      <c r="A723" s="83"/>
      <c r="B723" s="83"/>
      <c r="C723" s="83"/>
      <c r="D723" s="83"/>
      <c r="E723" s="83"/>
      <c r="F723" s="83"/>
      <c r="G723" s="83"/>
      <c r="H723" s="83"/>
      <c r="I723" s="83"/>
      <c r="J723" s="83"/>
    </row>
    <row r="724" spans="1:10" ht="26.25">
      <c r="A724" s="83"/>
      <c r="B724" s="83"/>
      <c r="C724" s="83"/>
      <c r="D724" s="83"/>
      <c r="E724" s="83"/>
      <c r="F724" s="83"/>
      <c r="G724" s="83"/>
      <c r="H724" s="83"/>
      <c r="I724" s="83"/>
      <c r="J724" s="83"/>
    </row>
    <row r="725" spans="1:10" ht="26.25">
      <c r="A725" s="83"/>
      <c r="B725" s="83"/>
      <c r="C725" s="83"/>
      <c r="D725" s="83"/>
      <c r="E725" s="83"/>
      <c r="F725" s="83"/>
      <c r="G725" s="83"/>
      <c r="H725" s="83"/>
      <c r="I725" s="83"/>
      <c r="J725" s="83"/>
    </row>
    <row r="726" spans="1:10" ht="26.25">
      <c r="A726" s="83"/>
      <c r="B726" s="83"/>
      <c r="C726" s="83"/>
      <c r="D726" s="83"/>
      <c r="E726" s="83"/>
      <c r="F726" s="83"/>
      <c r="G726" s="83"/>
      <c r="H726" s="83"/>
      <c r="I726" s="83"/>
      <c r="J726" s="83"/>
    </row>
    <row r="727" spans="1:10" ht="26.25">
      <c r="A727" s="83"/>
      <c r="B727" s="83"/>
      <c r="C727" s="83"/>
      <c r="D727" s="83"/>
      <c r="E727" s="83"/>
      <c r="F727" s="83"/>
      <c r="G727" s="83"/>
      <c r="H727" s="83"/>
      <c r="I727" s="83"/>
      <c r="J727" s="83"/>
    </row>
    <row r="728" spans="1:10" ht="26.25">
      <c r="A728" s="83"/>
      <c r="B728" s="83"/>
      <c r="C728" s="83"/>
      <c r="D728" s="83"/>
      <c r="E728" s="83"/>
      <c r="F728" s="83"/>
      <c r="G728" s="83"/>
      <c r="H728" s="83"/>
      <c r="I728" s="83"/>
      <c r="J728" s="83"/>
    </row>
    <row r="729" spans="1:10" ht="26.25">
      <c r="A729" s="83"/>
      <c r="B729" s="83"/>
      <c r="C729" s="83"/>
      <c r="D729" s="83"/>
      <c r="E729" s="83"/>
      <c r="F729" s="83"/>
      <c r="G729" s="83"/>
      <c r="H729" s="83"/>
      <c r="I729" s="83"/>
      <c r="J729" s="83"/>
    </row>
    <row r="730" spans="1:10" ht="26.25">
      <c r="A730" s="83"/>
      <c r="B730" s="83"/>
      <c r="C730" s="83"/>
      <c r="D730" s="83"/>
      <c r="E730" s="83"/>
      <c r="F730" s="83"/>
      <c r="G730" s="83"/>
      <c r="H730" s="83"/>
      <c r="I730" s="83"/>
      <c r="J730" s="83"/>
    </row>
    <row r="731" spans="1:10" ht="26.25">
      <c r="A731" s="83"/>
      <c r="B731" s="83"/>
      <c r="C731" s="83"/>
      <c r="D731" s="83"/>
      <c r="E731" s="83"/>
      <c r="F731" s="83"/>
      <c r="G731" s="83"/>
      <c r="H731" s="83"/>
      <c r="I731" s="83"/>
      <c r="J731" s="83"/>
    </row>
    <row r="732" spans="1:10" ht="26.25">
      <c r="A732" s="83"/>
      <c r="B732" s="83"/>
      <c r="C732" s="83"/>
      <c r="D732" s="83"/>
      <c r="E732" s="83"/>
      <c r="F732" s="83"/>
      <c r="G732" s="83"/>
      <c r="H732" s="83"/>
      <c r="I732" s="83"/>
      <c r="J732" s="83"/>
    </row>
    <row r="733" spans="1:10" ht="26.25">
      <c r="A733" s="83"/>
      <c r="B733" s="83"/>
      <c r="C733" s="83"/>
      <c r="D733" s="83"/>
      <c r="E733" s="83"/>
      <c r="F733" s="83"/>
      <c r="G733" s="83"/>
      <c r="H733" s="83"/>
      <c r="I733" s="83"/>
      <c r="J733" s="83"/>
    </row>
    <row r="734" spans="1:10" ht="26.25">
      <c r="A734" s="83"/>
      <c r="B734" s="83"/>
      <c r="C734" s="83"/>
      <c r="D734" s="83"/>
      <c r="E734" s="83"/>
      <c r="F734" s="83"/>
      <c r="G734" s="83"/>
      <c r="H734" s="83"/>
      <c r="I734" s="83"/>
      <c r="J734" s="83"/>
    </row>
    <row r="735" spans="1:10" ht="26.25">
      <c r="A735" s="83"/>
      <c r="B735" s="83"/>
      <c r="C735" s="83"/>
      <c r="D735" s="83"/>
      <c r="E735" s="83"/>
      <c r="F735" s="83"/>
      <c r="G735" s="83"/>
      <c r="H735" s="83"/>
      <c r="I735" s="83"/>
      <c r="J735" s="83"/>
    </row>
    <row r="736" spans="1:10" ht="26.25">
      <c r="A736" s="83"/>
      <c r="B736" s="83"/>
      <c r="C736" s="83"/>
      <c r="D736" s="83"/>
      <c r="E736" s="83"/>
      <c r="F736" s="83"/>
      <c r="G736" s="83"/>
      <c r="H736" s="83"/>
      <c r="I736" s="83"/>
      <c r="J736" s="83"/>
    </row>
    <row r="737" spans="1:10" ht="26.25">
      <c r="A737" s="83"/>
      <c r="B737" s="83"/>
      <c r="C737" s="83"/>
      <c r="D737" s="83"/>
      <c r="E737" s="83"/>
      <c r="F737" s="83"/>
      <c r="G737" s="83"/>
      <c r="H737" s="83"/>
      <c r="I737" s="83"/>
      <c r="J737" s="83"/>
    </row>
    <row r="738" spans="1:10" ht="26.25">
      <c r="A738" s="83"/>
      <c r="B738" s="83"/>
      <c r="C738" s="83"/>
      <c r="D738" s="83"/>
      <c r="E738" s="83"/>
      <c r="F738" s="83"/>
      <c r="G738" s="83"/>
      <c r="H738" s="83"/>
      <c r="I738" s="83"/>
      <c r="J738" s="83"/>
    </row>
    <row r="739" spans="1:10" ht="26.25">
      <c r="A739" s="83"/>
      <c r="B739" s="83"/>
      <c r="C739" s="83"/>
      <c r="D739" s="83"/>
      <c r="E739" s="83"/>
      <c r="F739" s="83"/>
      <c r="G739" s="83"/>
      <c r="H739" s="83"/>
      <c r="I739" s="83"/>
      <c r="J739" s="83"/>
    </row>
    <row r="740" spans="1:10" ht="26.25">
      <c r="A740" s="83"/>
      <c r="B740" s="83"/>
      <c r="C740" s="83"/>
      <c r="D740" s="83"/>
      <c r="E740" s="83"/>
      <c r="F740" s="83"/>
      <c r="G740" s="83"/>
      <c r="H740" s="83"/>
      <c r="I740" s="83"/>
      <c r="J740" s="83"/>
    </row>
    <row r="741" spans="1:10" ht="26.25">
      <c r="A741" s="83"/>
      <c r="B741" s="83"/>
      <c r="C741" s="83"/>
      <c r="D741" s="83"/>
      <c r="E741" s="83"/>
      <c r="F741" s="83"/>
      <c r="G741" s="83"/>
      <c r="H741" s="83"/>
      <c r="I741" s="83"/>
      <c r="J741" s="83"/>
    </row>
    <row r="742" spans="1:10" ht="26.25">
      <c r="A742" s="83"/>
      <c r="B742" s="83"/>
      <c r="C742" s="83"/>
      <c r="D742" s="83"/>
      <c r="E742" s="83"/>
      <c r="F742" s="83"/>
      <c r="G742" s="83"/>
      <c r="H742" s="83"/>
      <c r="I742" s="83"/>
      <c r="J742" s="83"/>
    </row>
    <row r="743" spans="1:10" ht="26.25">
      <c r="A743" s="83"/>
      <c r="B743" s="83"/>
      <c r="C743" s="83"/>
      <c r="D743" s="83"/>
      <c r="E743" s="83"/>
      <c r="F743" s="83"/>
      <c r="G743" s="83"/>
      <c r="H743" s="83"/>
      <c r="I743" s="83"/>
      <c r="J743" s="83"/>
    </row>
    <row r="744" spans="1:10" ht="26.25">
      <c r="A744" s="83"/>
      <c r="B744" s="83"/>
      <c r="C744" s="83"/>
      <c r="D744" s="83"/>
      <c r="E744" s="83"/>
      <c r="F744" s="83"/>
      <c r="G744" s="83"/>
      <c r="H744" s="83"/>
      <c r="I744" s="83"/>
      <c r="J744" s="83"/>
    </row>
    <row r="745" spans="1:10" ht="26.25">
      <c r="A745" s="83"/>
      <c r="B745" s="83"/>
      <c r="C745" s="83"/>
      <c r="D745" s="83"/>
      <c r="E745" s="83"/>
      <c r="F745" s="83"/>
      <c r="G745" s="83"/>
      <c r="H745" s="83"/>
      <c r="I745" s="83"/>
      <c r="J745" s="83"/>
    </row>
    <row r="746" spans="1:10" ht="26.25">
      <c r="A746" s="83"/>
      <c r="B746" s="83"/>
      <c r="C746" s="83"/>
      <c r="D746" s="83"/>
      <c r="E746" s="83"/>
      <c r="F746" s="83"/>
      <c r="G746" s="83"/>
      <c r="H746" s="83"/>
      <c r="I746" s="83"/>
      <c r="J746" s="83"/>
    </row>
    <row r="747" spans="1:10" ht="26.25">
      <c r="A747" s="83"/>
      <c r="B747" s="83"/>
      <c r="C747" s="83"/>
      <c r="D747" s="83"/>
      <c r="E747" s="83"/>
      <c r="F747" s="83"/>
      <c r="G747" s="83"/>
      <c r="H747" s="83"/>
      <c r="I747" s="83"/>
      <c r="J747" s="83"/>
    </row>
    <row r="748" spans="1:10" ht="26.25">
      <c r="A748" s="83"/>
      <c r="B748" s="83"/>
      <c r="C748" s="83"/>
      <c r="D748" s="83"/>
      <c r="E748" s="83"/>
      <c r="F748" s="83"/>
      <c r="G748" s="83"/>
      <c r="H748" s="83"/>
      <c r="I748" s="83"/>
      <c r="J748" s="83"/>
    </row>
    <row r="749" spans="1:10" ht="26.25">
      <c r="A749" s="83"/>
      <c r="B749" s="83"/>
      <c r="C749" s="83"/>
      <c r="D749" s="83"/>
      <c r="E749" s="83"/>
      <c r="F749" s="83"/>
      <c r="G749" s="83"/>
      <c r="H749" s="83"/>
      <c r="I749" s="83"/>
      <c r="J749" s="83"/>
    </row>
    <row r="750" spans="1:10" ht="26.25">
      <c r="A750" s="83"/>
      <c r="B750" s="83"/>
      <c r="C750" s="83"/>
      <c r="D750" s="83"/>
      <c r="E750" s="83"/>
      <c r="F750" s="83"/>
      <c r="G750" s="83"/>
      <c r="H750" s="83"/>
      <c r="I750" s="83"/>
      <c r="J750" s="83"/>
    </row>
    <row r="751" spans="1:10" ht="26.25">
      <c r="A751" s="83"/>
      <c r="B751" s="83"/>
      <c r="C751" s="83"/>
      <c r="D751" s="83"/>
      <c r="E751" s="83"/>
      <c r="F751" s="83"/>
      <c r="G751" s="83"/>
      <c r="H751" s="83"/>
      <c r="I751" s="83"/>
      <c r="J751" s="83"/>
    </row>
    <row r="752" spans="1:10" ht="26.25">
      <c r="A752" s="83"/>
      <c r="B752" s="83"/>
      <c r="C752" s="83"/>
      <c r="D752" s="83"/>
      <c r="E752" s="83"/>
      <c r="F752" s="83"/>
      <c r="G752" s="83"/>
      <c r="H752" s="83"/>
      <c r="I752" s="83"/>
      <c r="J752" s="83"/>
    </row>
    <row r="753" spans="1:10" ht="26.25">
      <c r="A753" s="83"/>
      <c r="B753" s="83"/>
      <c r="C753" s="83"/>
      <c r="D753" s="83"/>
      <c r="E753" s="83"/>
      <c r="F753" s="83"/>
      <c r="G753" s="83"/>
      <c r="H753" s="83"/>
      <c r="I753" s="83"/>
      <c r="J753" s="83"/>
    </row>
    <row r="754" spans="1:10" ht="26.25">
      <c r="A754" s="83"/>
      <c r="B754" s="83"/>
      <c r="C754" s="83"/>
      <c r="D754" s="83"/>
      <c r="E754" s="83"/>
      <c r="F754" s="83"/>
      <c r="G754" s="83"/>
      <c r="H754" s="83"/>
      <c r="I754" s="83"/>
      <c r="J754" s="83"/>
    </row>
    <row r="755" spans="1:10" ht="26.25">
      <c r="A755" s="83"/>
      <c r="B755" s="83"/>
      <c r="C755" s="83"/>
      <c r="D755" s="83"/>
      <c r="E755" s="83"/>
      <c r="F755" s="83"/>
      <c r="G755" s="83"/>
      <c r="H755" s="83"/>
      <c r="I755" s="83"/>
      <c r="J755" s="83"/>
    </row>
    <row r="756" spans="1:10" ht="26.25">
      <c r="A756" s="83"/>
      <c r="B756" s="83"/>
      <c r="C756" s="83"/>
      <c r="D756" s="83"/>
      <c r="E756" s="83"/>
      <c r="F756" s="83"/>
      <c r="G756" s="83"/>
      <c r="H756" s="83"/>
      <c r="I756" s="83"/>
      <c r="J756" s="83"/>
    </row>
    <row r="757" spans="1:10" ht="26.25">
      <c r="A757" s="83"/>
      <c r="B757" s="83"/>
      <c r="C757" s="83"/>
      <c r="D757" s="83"/>
      <c r="E757" s="83"/>
      <c r="F757" s="83"/>
      <c r="G757" s="83"/>
      <c r="H757" s="83"/>
      <c r="I757" s="83"/>
      <c r="J757" s="83"/>
    </row>
    <row r="758" spans="1:10" ht="26.25">
      <c r="A758" s="83"/>
      <c r="B758" s="83"/>
      <c r="C758" s="83"/>
      <c r="D758" s="83"/>
      <c r="E758" s="83"/>
      <c r="F758" s="83"/>
      <c r="G758" s="83"/>
      <c r="H758" s="83"/>
      <c r="I758" s="83"/>
      <c r="J758" s="83"/>
    </row>
    <row r="759" spans="1:10" ht="26.25">
      <c r="A759" s="83"/>
      <c r="B759" s="83"/>
      <c r="C759" s="83"/>
      <c r="D759" s="83"/>
      <c r="E759" s="83"/>
      <c r="F759" s="83"/>
      <c r="G759" s="83"/>
      <c r="H759" s="83"/>
      <c r="I759" s="83"/>
      <c r="J759" s="83"/>
    </row>
    <row r="760" spans="1:10" ht="26.25">
      <c r="A760" s="83"/>
      <c r="B760" s="83"/>
      <c r="C760" s="83"/>
      <c r="D760" s="83"/>
      <c r="E760" s="83"/>
      <c r="F760" s="83"/>
      <c r="G760" s="83"/>
      <c r="H760" s="83"/>
      <c r="I760" s="83"/>
      <c r="J760" s="83"/>
    </row>
    <row r="761" spans="1:10" ht="26.25">
      <c r="A761" s="83"/>
      <c r="B761" s="83"/>
      <c r="C761" s="83"/>
      <c r="D761" s="83"/>
      <c r="E761" s="83"/>
      <c r="F761" s="83"/>
      <c r="G761" s="83"/>
      <c r="H761" s="83"/>
      <c r="I761" s="83"/>
      <c r="J761" s="83"/>
    </row>
    <row r="762" spans="1:10" ht="26.25">
      <c r="A762" s="83"/>
      <c r="B762" s="83"/>
      <c r="C762" s="83"/>
      <c r="D762" s="83"/>
      <c r="E762" s="83"/>
      <c r="F762" s="83"/>
      <c r="G762" s="83"/>
      <c r="H762" s="83"/>
      <c r="I762" s="83"/>
      <c r="J762" s="83"/>
    </row>
    <row r="763" spans="1:10" ht="26.25">
      <c r="A763" s="83"/>
      <c r="B763" s="83"/>
      <c r="C763" s="83"/>
      <c r="D763" s="83"/>
      <c r="E763" s="83"/>
      <c r="F763" s="83"/>
      <c r="G763" s="83"/>
      <c r="H763" s="83"/>
      <c r="I763" s="83"/>
      <c r="J763" s="83"/>
    </row>
    <row r="764" spans="1:10" ht="26.25">
      <c r="A764" s="83"/>
      <c r="B764" s="83"/>
      <c r="C764" s="83"/>
      <c r="D764" s="83"/>
      <c r="E764" s="83"/>
      <c r="F764" s="83"/>
      <c r="G764" s="83"/>
      <c r="H764" s="83"/>
      <c r="I764" s="83"/>
      <c r="J764" s="83"/>
    </row>
    <row r="765" spans="1:10" ht="26.25">
      <c r="A765" s="83"/>
      <c r="B765" s="83"/>
      <c r="C765" s="83"/>
      <c r="D765" s="83"/>
      <c r="E765" s="83"/>
      <c r="F765" s="83"/>
      <c r="G765" s="83"/>
      <c r="H765" s="83"/>
      <c r="I765" s="83"/>
      <c r="J765" s="83"/>
    </row>
    <row r="766" spans="1:10" ht="26.25">
      <c r="A766" s="83"/>
      <c r="B766" s="83"/>
      <c r="C766" s="83"/>
      <c r="D766" s="83"/>
      <c r="E766" s="83"/>
      <c r="F766" s="83"/>
      <c r="G766" s="83"/>
      <c r="H766" s="83"/>
      <c r="I766" s="83"/>
      <c r="J766" s="83"/>
    </row>
    <row r="767" spans="1:10" ht="26.25">
      <c r="A767" s="83"/>
      <c r="B767" s="83"/>
      <c r="C767" s="83"/>
      <c r="D767" s="83"/>
      <c r="E767" s="83"/>
      <c r="F767" s="83"/>
      <c r="G767" s="83"/>
      <c r="H767" s="83"/>
      <c r="I767" s="83"/>
      <c r="J767" s="83"/>
    </row>
    <row r="768" spans="1:10" ht="26.25">
      <c r="A768" s="83"/>
      <c r="B768" s="83"/>
      <c r="C768" s="83"/>
      <c r="D768" s="83"/>
      <c r="E768" s="83"/>
      <c r="F768" s="83"/>
      <c r="G768" s="83"/>
      <c r="H768" s="83"/>
      <c r="I768" s="83"/>
      <c r="J768" s="83"/>
    </row>
    <row r="769" spans="1:10" ht="26.25">
      <c r="A769" s="83"/>
      <c r="B769" s="83"/>
      <c r="C769" s="83"/>
      <c r="D769" s="83"/>
      <c r="E769" s="83"/>
      <c r="F769" s="83"/>
      <c r="G769" s="83"/>
      <c r="H769" s="83"/>
      <c r="I769" s="83"/>
      <c r="J769" s="83"/>
    </row>
    <row r="770" spans="1:10" ht="26.25">
      <c r="A770" s="83"/>
      <c r="B770" s="83"/>
      <c r="C770" s="83"/>
      <c r="D770" s="83"/>
      <c r="E770" s="83"/>
      <c r="F770" s="83"/>
      <c r="G770" s="83"/>
      <c r="H770" s="83"/>
      <c r="I770" s="83"/>
      <c r="J770" s="83"/>
    </row>
    <row r="771" spans="1:10" ht="26.25">
      <c r="A771" s="83"/>
      <c r="B771" s="83"/>
      <c r="C771" s="83"/>
      <c r="D771" s="83"/>
      <c r="E771" s="83"/>
      <c r="F771" s="83"/>
      <c r="G771" s="83"/>
      <c r="H771" s="83"/>
      <c r="I771" s="83"/>
      <c r="J771" s="83"/>
    </row>
    <row r="772" spans="1:10" ht="26.25">
      <c r="A772" s="83"/>
      <c r="B772" s="83"/>
      <c r="C772" s="83"/>
      <c r="D772" s="83"/>
      <c r="E772" s="83"/>
      <c r="F772" s="83"/>
      <c r="G772" s="83"/>
      <c r="H772" s="83"/>
      <c r="I772" s="83"/>
      <c r="J772" s="83"/>
    </row>
    <row r="773" spans="1:10" ht="26.25">
      <c r="A773" s="83"/>
      <c r="B773" s="83"/>
      <c r="C773" s="83"/>
      <c r="D773" s="83"/>
      <c r="E773" s="83"/>
      <c r="F773" s="83"/>
      <c r="G773" s="83"/>
      <c r="H773" s="83"/>
      <c r="I773" s="83"/>
      <c r="J773" s="83"/>
    </row>
    <row r="774" spans="1:10" ht="26.25">
      <c r="A774" s="83"/>
      <c r="B774" s="83"/>
      <c r="C774" s="83"/>
      <c r="D774" s="83"/>
      <c r="E774" s="83"/>
      <c r="F774" s="83"/>
      <c r="G774" s="83"/>
      <c r="H774" s="83"/>
      <c r="I774" s="83"/>
      <c r="J774" s="83"/>
    </row>
    <row r="775" spans="1:10" ht="26.25">
      <c r="A775" s="83"/>
      <c r="B775" s="83"/>
      <c r="C775" s="83"/>
      <c r="D775" s="83"/>
      <c r="E775" s="83"/>
      <c r="F775" s="83"/>
      <c r="G775" s="83"/>
      <c r="H775" s="83"/>
      <c r="I775" s="83"/>
      <c r="J775" s="83"/>
    </row>
    <row r="776" spans="1:10" ht="26.25">
      <c r="A776" s="83"/>
      <c r="B776" s="83"/>
      <c r="C776" s="83"/>
      <c r="D776" s="83"/>
      <c r="E776" s="83"/>
      <c r="F776" s="83"/>
      <c r="G776" s="83"/>
      <c r="H776" s="83"/>
      <c r="I776" s="83"/>
      <c r="J776" s="83"/>
    </row>
    <row r="777" spans="1:10" ht="26.25">
      <c r="A777" s="83"/>
      <c r="B777" s="83"/>
      <c r="C777" s="83"/>
      <c r="D777" s="83"/>
      <c r="E777" s="83"/>
      <c r="F777" s="83"/>
      <c r="G777" s="83"/>
      <c r="H777" s="83"/>
      <c r="I777" s="83"/>
      <c r="J777" s="83"/>
    </row>
    <row r="778" spans="1:10" ht="26.25">
      <c r="A778" s="83"/>
      <c r="B778" s="83"/>
      <c r="C778" s="83"/>
      <c r="D778" s="83"/>
      <c r="E778" s="83"/>
      <c r="F778" s="83"/>
      <c r="G778" s="83"/>
      <c r="H778" s="83"/>
      <c r="I778" s="83"/>
      <c r="J778" s="83"/>
    </row>
    <row r="779" spans="1:10" ht="26.25">
      <c r="A779" s="83"/>
      <c r="B779" s="83"/>
      <c r="C779" s="83"/>
      <c r="D779" s="83"/>
      <c r="E779" s="83"/>
      <c r="F779" s="83"/>
      <c r="G779" s="83"/>
      <c r="H779" s="83"/>
      <c r="I779" s="83"/>
      <c r="J779" s="83"/>
    </row>
    <row r="780" spans="1:10" ht="26.25">
      <c r="A780" s="83"/>
      <c r="B780" s="83"/>
      <c r="C780" s="83"/>
      <c r="D780" s="83"/>
      <c r="E780" s="83"/>
      <c r="F780" s="83"/>
      <c r="G780" s="83"/>
      <c r="H780" s="83"/>
      <c r="I780" s="83"/>
      <c r="J780" s="83"/>
    </row>
    <row r="781" spans="1:10" ht="26.25">
      <c r="A781" s="83"/>
      <c r="B781" s="83"/>
      <c r="C781" s="83"/>
      <c r="D781" s="83"/>
      <c r="E781" s="83"/>
      <c r="F781" s="83"/>
      <c r="G781" s="83"/>
      <c r="H781" s="83"/>
      <c r="I781" s="83"/>
      <c r="J781" s="83"/>
    </row>
    <row r="782" spans="1:10" ht="26.25">
      <c r="A782" s="83"/>
      <c r="B782" s="83"/>
      <c r="C782" s="83"/>
      <c r="D782" s="83"/>
      <c r="E782" s="83"/>
      <c r="F782" s="83"/>
      <c r="G782" s="83"/>
      <c r="H782" s="83"/>
      <c r="I782" s="83"/>
      <c r="J782" s="83"/>
    </row>
    <row r="783" spans="1:10" ht="26.25">
      <c r="A783" s="83"/>
      <c r="B783" s="83"/>
      <c r="C783" s="83"/>
      <c r="D783" s="83"/>
      <c r="E783" s="83"/>
      <c r="F783" s="83"/>
      <c r="G783" s="83"/>
      <c r="H783" s="83"/>
      <c r="I783" s="83"/>
      <c r="J783" s="83"/>
    </row>
    <row r="784" spans="1:10" ht="26.25">
      <c r="A784" s="83"/>
      <c r="B784" s="83"/>
      <c r="C784" s="83"/>
      <c r="D784" s="83"/>
      <c r="E784" s="83"/>
      <c r="F784" s="83"/>
      <c r="G784" s="83"/>
      <c r="H784" s="83"/>
      <c r="I784" s="83"/>
      <c r="J784" s="83"/>
    </row>
    <row r="785" spans="1:10" ht="26.25">
      <c r="A785" s="83"/>
      <c r="B785" s="83"/>
      <c r="C785" s="83"/>
      <c r="D785" s="83"/>
      <c r="E785" s="83"/>
      <c r="F785" s="83"/>
      <c r="G785" s="83"/>
      <c r="H785" s="83"/>
      <c r="I785" s="83"/>
      <c r="J785" s="83"/>
    </row>
    <row r="786" spans="1:10" ht="26.25">
      <c r="A786" s="83"/>
      <c r="B786" s="83"/>
      <c r="C786" s="83"/>
      <c r="D786" s="83"/>
      <c r="E786" s="83"/>
      <c r="F786" s="83"/>
      <c r="G786" s="83"/>
      <c r="H786" s="83"/>
      <c r="I786" s="83"/>
      <c r="J786" s="83"/>
    </row>
    <row r="787" spans="1:10" ht="26.25">
      <c r="A787" s="83"/>
      <c r="B787" s="83"/>
      <c r="C787" s="83"/>
      <c r="D787" s="83"/>
      <c r="E787" s="83"/>
      <c r="F787" s="83"/>
      <c r="G787" s="83"/>
      <c r="H787" s="83"/>
      <c r="I787" s="83"/>
      <c r="J787" s="83"/>
    </row>
    <row r="788" spans="1:10" ht="26.25">
      <c r="A788" s="83"/>
      <c r="B788" s="83"/>
      <c r="C788" s="83"/>
      <c r="D788" s="83"/>
      <c r="E788" s="83"/>
      <c r="F788" s="83"/>
      <c r="G788" s="83"/>
      <c r="H788" s="83"/>
      <c r="I788" s="83"/>
      <c r="J788" s="83"/>
    </row>
    <row r="789" spans="1:10" ht="26.25">
      <c r="A789" s="83"/>
      <c r="B789" s="83"/>
      <c r="C789" s="83"/>
      <c r="D789" s="83"/>
      <c r="E789" s="83"/>
      <c r="F789" s="83"/>
      <c r="G789" s="83"/>
      <c r="H789" s="83"/>
      <c r="I789" s="83"/>
      <c r="J789" s="83"/>
    </row>
    <row r="790" spans="1:10" ht="26.25">
      <c r="A790" s="83"/>
      <c r="B790" s="83"/>
      <c r="C790" s="83"/>
      <c r="D790" s="83"/>
      <c r="E790" s="83"/>
      <c r="F790" s="83"/>
      <c r="G790" s="83"/>
      <c r="H790" s="83"/>
      <c r="I790" s="83"/>
      <c r="J790" s="83"/>
    </row>
    <row r="791" spans="1:10" ht="26.25">
      <c r="A791" s="83"/>
      <c r="B791" s="83"/>
      <c r="C791" s="83"/>
      <c r="D791" s="83"/>
      <c r="E791" s="83"/>
      <c r="F791" s="83"/>
      <c r="G791" s="83"/>
      <c r="H791" s="83"/>
      <c r="I791" s="83"/>
      <c r="J791" s="83"/>
    </row>
    <row r="792" spans="1:10" ht="26.25">
      <c r="A792" s="83"/>
      <c r="B792" s="83"/>
      <c r="C792" s="83"/>
      <c r="D792" s="83"/>
      <c r="E792" s="83"/>
      <c r="F792" s="83"/>
      <c r="G792" s="83"/>
      <c r="H792" s="83"/>
      <c r="I792" s="83"/>
      <c r="J792" s="83"/>
    </row>
    <row r="793" spans="1:10" ht="26.25">
      <c r="A793" s="83"/>
      <c r="B793" s="83"/>
      <c r="C793" s="83"/>
      <c r="D793" s="83"/>
      <c r="E793" s="83"/>
      <c r="F793" s="83"/>
      <c r="G793" s="83"/>
      <c r="H793" s="83"/>
      <c r="I793" s="83"/>
      <c r="J793" s="83"/>
    </row>
    <row r="794" spans="1:10" ht="26.25">
      <c r="A794" s="83"/>
      <c r="B794" s="83"/>
      <c r="C794" s="83"/>
      <c r="D794" s="83"/>
      <c r="E794" s="83"/>
      <c r="F794" s="83"/>
      <c r="G794" s="83"/>
      <c r="H794" s="83"/>
      <c r="I794" s="83"/>
      <c r="J794" s="83"/>
    </row>
    <row r="795" spans="1:10" ht="26.25">
      <c r="A795" s="83"/>
      <c r="B795" s="83"/>
      <c r="C795" s="83"/>
      <c r="D795" s="83"/>
      <c r="E795" s="83"/>
      <c r="F795" s="83"/>
      <c r="G795" s="83"/>
      <c r="H795" s="83"/>
      <c r="I795" s="83"/>
      <c r="J795" s="83"/>
    </row>
    <row r="796" spans="1:10" ht="26.25">
      <c r="A796" s="83"/>
      <c r="B796" s="83"/>
      <c r="C796" s="83"/>
      <c r="D796" s="83"/>
      <c r="E796" s="83"/>
      <c r="F796" s="83"/>
      <c r="G796" s="83"/>
      <c r="H796" s="83"/>
      <c r="I796" s="83"/>
      <c r="J796" s="83"/>
    </row>
    <row r="797" spans="1:10" ht="26.25">
      <c r="A797" s="83"/>
      <c r="B797" s="83"/>
      <c r="C797" s="83"/>
      <c r="D797" s="83"/>
      <c r="E797" s="83"/>
      <c r="F797" s="83"/>
      <c r="G797" s="83"/>
      <c r="H797" s="83"/>
      <c r="I797" s="83"/>
      <c r="J797" s="83"/>
    </row>
    <row r="798" spans="1:10" ht="26.25">
      <c r="A798" s="83"/>
      <c r="B798" s="83"/>
      <c r="C798" s="83"/>
      <c r="D798" s="83"/>
      <c r="E798" s="83"/>
      <c r="F798" s="83"/>
      <c r="G798" s="83"/>
      <c r="H798" s="83"/>
      <c r="I798" s="83"/>
      <c r="J798" s="83"/>
    </row>
    <row r="799" spans="1:10" ht="26.25">
      <c r="A799" s="83"/>
      <c r="B799" s="83"/>
      <c r="C799" s="83"/>
      <c r="D799" s="83"/>
      <c r="E799" s="83"/>
      <c r="F799" s="83"/>
      <c r="G799" s="83"/>
      <c r="H799" s="83"/>
      <c r="I799" s="83"/>
      <c r="J799" s="83"/>
    </row>
    <row r="800" spans="1:10" ht="26.25">
      <c r="A800" s="83"/>
      <c r="B800" s="83"/>
      <c r="C800" s="83"/>
      <c r="D800" s="83"/>
      <c r="E800" s="83"/>
      <c r="F800" s="83"/>
      <c r="G800" s="83"/>
      <c r="H800" s="83"/>
      <c r="I800" s="83"/>
      <c r="J800" s="83"/>
    </row>
    <row r="801" spans="1:10" ht="26.25">
      <c r="A801" s="83"/>
      <c r="B801" s="83"/>
      <c r="C801" s="83"/>
      <c r="D801" s="83"/>
      <c r="E801" s="83"/>
      <c r="F801" s="83"/>
      <c r="G801" s="83"/>
      <c r="H801" s="83"/>
      <c r="I801" s="83"/>
      <c r="J801" s="83"/>
    </row>
    <row r="802" spans="1:10" ht="26.25">
      <c r="A802" s="83"/>
      <c r="B802" s="83"/>
      <c r="C802" s="83"/>
      <c r="D802" s="83"/>
      <c r="E802" s="83"/>
      <c r="F802" s="83"/>
      <c r="G802" s="83"/>
      <c r="H802" s="83"/>
      <c r="I802" s="83"/>
      <c r="J802" s="83"/>
    </row>
    <row r="803" spans="1:10" ht="26.25">
      <c r="A803" s="83"/>
      <c r="B803" s="83"/>
      <c r="C803" s="83"/>
      <c r="D803" s="83"/>
      <c r="E803" s="83"/>
      <c r="F803" s="83"/>
      <c r="G803" s="83"/>
      <c r="H803" s="83"/>
      <c r="I803" s="83"/>
      <c r="J803" s="83"/>
    </row>
    <row r="804" spans="1:10" ht="26.25">
      <c r="A804" s="83"/>
      <c r="B804" s="83"/>
      <c r="C804" s="83"/>
      <c r="D804" s="83"/>
      <c r="E804" s="83"/>
      <c r="F804" s="83"/>
      <c r="G804" s="83"/>
      <c r="H804" s="83"/>
      <c r="I804" s="83"/>
      <c r="J804" s="83"/>
    </row>
    <row r="805" spans="1:10" ht="26.25">
      <c r="A805" s="83"/>
      <c r="B805" s="83"/>
      <c r="C805" s="83"/>
      <c r="D805" s="83"/>
      <c r="E805" s="83"/>
      <c r="F805" s="83"/>
      <c r="G805" s="83"/>
      <c r="H805" s="83"/>
      <c r="I805" s="83"/>
      <c r="J805" s="83"/>
    </row>
    <row r="806" spans="1:10" ht="26.25">
      <c r="A806" s="83"/>
      <c r="B806" s="83"/>
      <c r="C806" s="83"/>
      <c r="D806" s="83"/>
      <c r="E806" s="83"/>
      <c r="F806" s="83"/>
      <c r="G806" s="83"/>
      <c r="H806" s="83"/>
      <c r="I806" s="83"/>
      <c r="J806" s="83"/>
    </row>
    <row r="807" spans="1:10" ht="26.25">
      <c r="A807" s="83"/>
      <c r="B807" s="83"/>
      <c r="C807" s="83"/>
      <c r="D807" s="83"/>
      <c r="E807" s="83"/>
      <c r="F807" s="83"/>
      <c r="G807" s="83"/>
      <c r="H807" s="83"/>
      <c r="I807" s="83"/>
      <c r="J807" s="83"/>
    </row>
    <row r="808" spans="1:10" ht="26.25">
      <c r="A808" s="83"/>
      <c r="B808" s="83"/>
      <c r="C808" s="83"/>
      <c r="D808" s="83"/>
      <c r="E808" s="83"/>
      <c r="F808" s="83"/>
      <c r="G808" s="83"/>
      <c r="H808" s="83"/>
      <c r="I808" s="83"/>
      <c r="J808" s="83"/>
    </row>
    <row r="809" spans="1:10" ht="26.25">
      <c r="A809" s="83"/>
      <c r="B809" s="83"/>
      <c r="C809" s="83"/>
      <c r="D809" s="83"/>
      <c r="E809" s="83"/>
      <c r="F809" s="83"/>
      <c r="G809" s="83"/>
      <c r="H809" s="83"/>
      <c r="I809" s="83"/>
      <c r="J809" s="83"/>
    </row>
    <row r="810" spans="1:10" ht="26.25">
      <c r="A810" s="83"/>
      <c r="B810" s="83"/>
      <c r="C810" s="83"/>
      <c r="D810" s="83"/>
      <c r="E810" s="83"/>
      <c r="F810" s="83"/>
      <c r="G810" s="83"/>
      <c r="H810" s="83"/>
      <c r="I810" s="83"/>
      <c r="J810" s="83"/>
    </row>
    <row r="811" spans="1:10" ht="26.25">
      <c r="A811" s="83"/>
      <c r="B811" s="83"/>
      <c r="C811" s="83"/>
      <c r="D811" s="83"/>
      <c r="E811" s="83"/>
      <c r="F811" s="83"/>
      <c r="G811" s="83"/>
      <c r="H811" s="83"/>
      <c r="I811" s="83"/>
      <c r="J811" s="83"/>
    </row>
    <row r="812" spans="1:10" ht="26.25">
      <c r="A812" s="83"/>
      <c r="B812" s="83"/>
      <c r="C812" s="83"/>
      <c r="D812" s="83"/>
      <c r="E812" s="83"/>
      <c r="F812" s="83"/>
      <c r="G812" s="83"/>
      <c r="H812" s="83"/>
      <c r="I812" s="83"/>
      <c r="J812" s="83"/>
    </row>
    <row r="813" spans="1:10" ht="26.25">
      <c r="A813" s="83"/>
      <c r="B813" s="83"/>
      <c r="C813" s="83"/>
      <c r="D813" s="83"/>
      <c r="E813" s="83"/>
      <c r="F813" s="83"/>
      <c r="G813" s="83"/>
      <c r="H813" s="83"/>
      <c r="I813" s="83"/>
      <c r="J813" s="83"/>
    </row>
    <row r="814" spans="1:10" ht="26.25">
      <c r="A814" s="83"/>
      <c r="B814" s="83"/>
      <c r="C814" s="83"/>
      <c r="D814" s="83"/>
      <c r="E814" s="83"/>
      <c r="F814" s="83"/>
      <c r="G814" s="83"/>
      <c r="H814" s="83"/>
      <c r="I814" s="83"/>
      <c r="J814" s="83"/>
    </row>
    <row r="815" spans="1:10" ht="26.25">
      <c r="A815" s="83"/>
      <c r="B815" s="83"/>
      <c r="C815" s="83"/>
      <c r="D815" s="83"/>
      <c r="E815" s="83"/>
      <c r="F815" s="83"/>
      <c r="G815" s="83"/>
      <c r="H815" s="83"/>
      <c r="I815" s="83"/>
      <c r="J815" s="83"/>
    </row>
    <row r="816" spans="1:10" ht="26.25">
      <c r="A816" s="83"/>
      <c r="B816" s="83"/>
      <c r="C816" s="83"/>
      <c r="D816" s="83"/>
      <c r="E816" s="83"/>
      <c r="F816" s="83"/>
      <c r="G816" s="83"/>
      <c r="H816" s="83"/>
      <c r="I816" s="83"/>
      <c r="J816" s="83"/>
    </row>
  </sheetData>
  <mergeCells count="66">
    <mergeCell ref="B123:G123"/>
    <mergeCell ref="B162:G162"/>
    <mergeCell ref="B173:G173"/>
    <mergeCell ref="K64:M64"/>
    <mergeCell ref="B121:G121"/>
    <mergeCell ref="B68:G68"/>
    <mergeCell ref="K65:N65"/>
    <mergeCell ref="K66:N66"/>
    <mergeCell ref="K122:L122"/>
    <mergeCell ref="K123:L123"/>
    <mergeCell ref="K124:L124"/>
    <mergeCell ref="J121:R121"/>
    <mergeCell ref="K125:L125"/>
    <mergeCell ref="K126:L126"/>
    <mergeCell ref="K127:L127"/>
    <mergeCell ref="K2:K3"/>
    <mergeCell ref="M2:O2"/>
    <mergeCell ref="K4:O4"/>
    <mergeCell ref="K9:O9"/>
    <mergeCell ref="K63:M63"/>
    <mergeCell ref="M11:O11"/>
    <mergeCell ref="K37:O37"/>
    <mergeCell ref="K57:N57"/>
    <mergeCell ref="K60:O60"/>
    <mergeCell ref="K61:M61"/>
    <mergeCell ref="K62:M62"/>
    <mergeCell ref="K128:L128"/>
    <mergeCell ref="K129:L129"/>
    <mergeCell ref="K130:L130"/>
    <mergeCell ref="K131:L131"/>
    <mergeCell ref="K132:L132"/>
    <mergeCell ref="K133:L133"/>
    <mergeCell ref="K134:L134"/>
    <mergeCell ref="K135:L135"/>
    <mergeCell ref="K136:L136"/>
    <mergeCell ref="K137:L137"/>
    <mergeCell ref="K140:L140"/>
    <mergeCell ref="K167:L167"/>
    <mergeCell ref="K155:L155"/>
    <mergeCell ref="K157:L157"/>
    <mergeCell ref="K158:L158"/>
    <mergeCell ref="K159:L159"/>
    <mergeCell ref="K162:L162"/>
    <mergeCell ref="K163:L163"/>
    <mergeCell ref="K164:L164"/>
    <mergeCell ref="K165:L165"/>
    <mergeCell ref="K156:L156"/>
    <mergeCell ref="K161:L161"/>
    <mergeCell ref="K141:L141"/>
    <mergeCell ref="K142:L142"/>
    <mergeCell ref="K138:L138"/>
    <mergeCell ref="K166:L166"/>
    <mergeCell ref="K143:L143"/>
    <mergeCell ref="K144:L144"/>
    <mergeCell ref="K145:L145"/>
    <mergeCell ref="K160:L160"/>
    <mergeCell ref="K151:L151"/>
    <mergeCell ref="K152:L152"/>
    <mergeCell ref="K153:L153"/>
    <mergeCell ref="K154:L154"/>
    <mergeCell ref="K146:L146"/>
    <mergeCell ref="K147:L147"/>
    <mergeCell ref="K148:L148"/>
    <mergeCell ref="K149:L149"/>
    <mergeCell ref="K150:L150"/>
    <mergeCell ref="K139:L139"/>
  </mergeCells>
  <conditionalFormatting sqref="O59">
    <cfRule type="expression" dxfId="0" priority="10" stopIfTrue="1">
      <formula>IF(O59&lt;0,TRUE,FALSE)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L12:L18 L38:L55 L20:L31 L33:L35</xm:sqref>
        </x14:dataValidation>
        <x14:dataValidation type="list" allowBlank="1" showInputMessage="1" showErrorMessage="1" xr:uid="{720E4EA6-9BAA-43E4-ADEA-5CBB38DBD88D}">
          <x14:formula1>
            <xm:f>'Drop Down'!$C$2:$C$4</xm:f>
          </x14:formula1>
          <xm:sqref>K5:K7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K61:M64</xm:sqref>
        </x14:dataValidation>
        <x14:dataValidation type="list" allowBlank="1" showInputMessage="1" showErrorMessage="1" xr:uid="{55C75621-215E-44E8-ADA9-B038D42DFA4B}">
          <x14:formula1>
            <xm:f>'Drop Down'!$G$2:$G$81</xm:f>
          </x14:formula1>
          <xm:sqref>K20:K28</xm:sqref>
        </x14:dataValidation>
        <x14:dataValidation type="list" allowBlank="1" showInputMessage="1" showErrorMessage="1" xr:uid="{5BD93B53-F01E-49B3-94E4-2CD25C7611C4}">
          <x14:formula1>
            <xm:f>'Drop Down'!$E$2:$E$26</xm:f>
          </x14:formula1>
          <xm:sqref>K38:K47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66"/>
  <sheetViews>
    <sheetView workbookViewId="0">
      <selection activeCell="H81" sqref="H81"/>
    </sheetView>
  </sheetViews>
  <sheetFormatPr defaultRowHeight="12.75"/>
  <cols>
    <col min="3" max="3" width="17.42578125" customWidth="1"/>
    <col min="4" max="4" width="18.7109375" customWidth="1"/>
    <col min="5" max="5" width="35.42578125" customWidth="1"/>
    <col min="6" max="6" width="64.5703125" customWidth="1"/>
    <col min="7" max="7" width="30" customWidth="1"/>
    <col min="8" max="8" width="28.42578125" customWidth="1"/>
  </cols>
  <sheetData>
    <row r="2" spans="2:8" ht="30.75" customHeight="1">
      <c r="B2" t="s">
        <v>6</v>
      </c>
      <c r="C2" t="s">
        <v>241</v>
      </c>
      <c r="D2" t="s">
        <v>26</v>
      </c>
      <c r="E2" t="s">
        <v>87</v>
      </c>
      <c r="F2" t="s">
        <v>19</v>
      </c>
      <c r="G2" t="s">
        <v>208</v>
      </c>
      <c r="H2" t="s">
        <v>96</v>
      </c>
    </row>
    <row r="3" spans="2:8">
      <c r="B3" t="s">
        <v>14</v>
      </c>
      <c r="C3" t="s">
        <v>267</v>
      </c>
      <c r="D3" t="s">
        <v>27</v>
      </c>
      <c r="E3" t="s">
        <v>88</v>
      </c>
      <c r="F3" t="s">
        <v>20</v>
      </c>
      <c r="G3" t="s">
        <v>209</v>
      </c>
      <c r="H3" t="s">
        <v>97</v>
      </c>
    </row>
    <row r="4" spans="2:8">
      <c r="B4" t="s">
        <v>15</v>
      </c>
      <c r="C4" t="s">
        <v>266</v>
      </c>
      <c r="D4" t="s">
        <v>28</v>
      </c>
      <c r="E4" t="s">
        <v>89</v>
      </c>
      <c r="F4" t="s">
        <v>40</v>
      </c>
      <c r="G4" t="s">
        <v>210</v>
      </c>
      <c r="H4" t="s">
        <v>98</v>
      </c>
    </row>
    <row r="5" spans="2:8">
      <c r="B5" t="s">
        <v>29</v>
      </c>
      <c r="D5" t="s">
        <v>25</v>
      </c>
      <c r="E5" t="s">
        <v>270</v>
      </c>
      <c r="F5" t="s">
        <v>41</v>
      </c>
      <c r="G5" t="s">
        <v>211</v>
      </c>
      <c r="H5" t="s">
        <v>99</v>
      </c>
    </row>
    <row r="6" spans="2:8">
      <c r="B6" t="s">
        <v>30</v>
      </c>
      <c r="D6" t="s">
        <v>55</v>
      </c>
      <c r="E6" t="s">
        <v>135</v>
      </c>
      <c r="F6" t="s">
        <v>21</v>
      </c>
      <c r="G6" t="s">
        <v>212</v>
      </c>
      <c r="H6" t="s">
        <v>100</v>
      </c>
    </row>
    <row r="7" spans="2:8">
      <c r="B7" t="s">
        <v>13</v>
      </c>
      <c r="D7" t="s">
        <v>72</v>
      </c>
      <c r="E7" t="s">
        <v>173</v>
      </c>
      <c r="F7" t="s">
        <v>39</v>
      </c>
      <c r="G7" t="s">
        <v>213</v>
      </c>
      <c r="H7" t="s">
        <v>101</v>
      </c>
    </row>
    <row r="8" spans="2:8">
      <c r="B8" t="s">
        <v>38</v>
      </c>
      <c r="D8" t="s">
        <v>37</v>
      </c>
      <c r="E8" t="s">
        <v>278</v>
      </c>
      <c r="F8" t="s">
        <v>46</v>
      </c>
      <c r="G8" t="s">
        <v>214</v>
      </c>
      <c r="H8" t="s">
        <v>102</v>
      </c>
    </row>
    <row r="9" spans="2:8">
      <c r="B9" t="s">
        <v>16</v>
      </c>
      <c r="E9" t="s">
        <v>91</v>
      </c>
      <c r="F9" t="s">
        <v>47</v>
      </c>
      <c r="G9" t="s">
        <v>215</v>
      </c>
      <c r="H9" t="s">
        <v>103</v>
      </c>
    </row>
    <row r="10" spans="2:8">
      <c r="B10" t="s">
        <v>31</v>
      </c>
      <c r="E10" t="s">
        <v>269</v>
      </c>
      <c r="F10" t="s">
        <v>48</v>
      </c>
      <c r="G10" t="s">
        <v>216</v>
      </c>
      <c r="H10" t="s">
        <v>104</v>
      </c>
    </row>
    <row r="11" spans="2:8">
      <c r="B11" t="s">
        <v>35</v>
      </c>
      <c r="E11" t="s">
        <v>138</v>
      </c>
      <c r="F11" t="s">
        <v>49</v>
      </c>
      <c r="G11" t="s">
        <v>217</v>
      </c>
      <c r="H11" t="s">
        <v>105</v>
      </c>
    </row>
    <row r="12" spans="2:8">
      <c r="B12" t="s">
        <v>36</v>
      </c>
      <c r="E12" t="s">
        <v>268</v>
      </c>
      <c r="F12" t="s">
        <v>50</v>
      </c>
      <c r="G12" t="s">
        <v>218</v>
      </c>
      <c r="H12" t="s">
        <v>106</v>
      </c>
    </row>
    <row r="13" spans="2:8">
      <c r="B13" t="s">
        <v>32</v>
      </c>
      <c r="E13" t="s">
        <v>92</v>
      </c>
      <c r="F13" t="s">
        <v>51</v>
      </c>
      <c r="G13" t="s">
        <v>219</v>
      </c>
      <c r="H13" t="s">
        <v>107</v>
      </c>
    </row>
    <row r="14" spans="2:8">
      <c r="B14" t="s">
        <v>33</v>
      </c>
      <c r="E14" t="s">
        <v>279</v>
      </c>
      <c r="F14" t="s">
        <v>52</v>
      </c>
      <c r="G14" t="s">
        <v>191</v>
      </c>
      <c r="H14" t="s">
        <v>108</v>
      </c>
    </row>
    <row r="15" spans="2:8">
      <c r="B15" t="s">
        <v>34</v>
      </c>
      <c r="E15" t="s">
        <v>277</v>
      </c>
      <c r="F15" t="s">
        <v>53</v>
      </c>
      <c r="G15" t="s">
        <v>220</v>
      </c>
      <c r="H15" t="s">
        <v>109</v>
      </c>
    </row>
    <row r="16" spans="2:8" ht="15">
      <c r="B16" s="1"/>
      <c r="E16" t="s">
        <v>280</v>
      </c>
      <c r="F16" t="s">
        <v>54</v>
      </c>
      <c r="G16" t="s">
        <v>221</v>
      </c>
      <c r="H16" t="s">
        <v>110</v>
      </c>
    </row>
    <row r="17" spans="5:8">
      <c r="E17" t="s">
        <v>271</v>
      </c>
      <c r="F17" t="s">
        <v>42</v>
      </c>
      <c r="G17" t="s">
        <v>222</v>
      </c>
      <c r="H17" t="s">
        <v>111</v>
      </c>
    </row>
    <row r="18" spans="5:8">
      <c r="E18" t="s">
        <v>272</v>
      </c>
      <c r="F18" t="s">
        <v>43</v>
      </c>
      <c r="G18" t="s">
        <v>223</v>
      </c>
      <c r="H18" t="s">
        <v>112</v>
      </c>
    </row>
    <row r="19" spans="5:8">
      <c r="E19" t="s">
        <v>273</v>
      </c>
      <c r="F19" t="s">
        <v>44</v>
      </c>
      <c r="G19" t="s">
        <v>224</v>
      </c>
      <c r="H19" t="s">
        <v>113</v>
      </c>
    </row>
    <row r="20" spans="5:8">
      <c r="E20" t="s">
        <v>281</v>
      </c>
      <c r="F20" t="s">
        <v>45</v>
      </c>
      <c r="G20" t="s">
        <v>225</v>
      </c>
      <c r="H20" t="s">
        <v>114</v>
      </c>
    </row>
    <row r="21" spans="5:8">
      <c r="E21" t="s">
        <v>276</v>
      </c>
      <c r="F21" t="s">
        <v>66</v>
      </c>
      <c r="G21" t="s">
        <v>63</v>
      </c>
      <c r="H21" t="s">
        <v>115</v>
      </c>
    </row>
    <row r="22" spans="5:8">
      <c r="E22" t="s">
        <v>275</v>
      </c>
      <c r="G22" t="s">
        <v>226</v>
      </c>
      <c r="H22" t="s">
        <v>116</v>
      </c>
    </row>
    <row r="23" spans="5:8">
      <c r="E23" t="s">
        <v>274</v>
      </c>
      <c r="G23" t="s">
        <v>227</v>
      </c>
      <c r="H23" t="s">
        <v>117</v>
      </c>
    </row>
    <row r="24" spans="5:8">
      <c r="E24" t="s">
        <v>94</v>
      </c>
      <c r="G24" t="s">
        <v>228</v>
      </c>
      <c r="H24" t="s">
        <v>118</v>
      </c>
    </row>
    <row r="25" spans="5:8">
      <c r="E25" t="s">
        <v>133</v>
      </c>
      <c r="G25" t="s">
        <v>229</v>
      </c>
      <c r="H25" t="s">
        <v>119</v>
      </c>
    </row>
    <row r="26" spans="5:8">
      <c r="E26" t="s">
        <v>95</v>
      </c>
      <c r="G26" t="s">
        <v>230</v>
      </c>
      <c r="H26" t="s">
        <v>120</v>
      </c>
    </row>
    <row r="27" spans="5:8">
      <c r="G27" t="s">
        <v>231</v>
      </c>
    </row>
    <row r="28" spans="5:8">
      <c r="G28" t="s">
        <v>232</v>
      </c>
    </row>
    <row r="29" spans="5:8">
      <c r="G29" t="s">
        <v>263</v>
      </c>
    </row>
    <row r="30" spans="5:8">
      <c r="G30" t="s">
        <v>233</v>
      </c>
    </row>
    <row r="31" spans="5:8">
      <c r="G31" t="s">
        <v>64</v>
      </c>
    </row>
    <row r="32" spans="5:8">
      <c r="G32" t="s">
        <v>65</v>
      </c>
    </row>
    <row r="33" spans="7:7">
      <c r="G33" t="s">
        <v>234</v>
      </c>
    </row>
    <row r="34" spans="7:7">
      <c r="G34" t="s">
        <v>235</v>
      </c>
    </row>
    <row r="35" spans="7:7">
      <c r="G35" t="s">
        <v>236</v>
      </c>
    </row>
    <row r="36" spans="7:7">
      <c r="G36" t="s">
        <v>237</v>
      </c>
    </row>
    <row r="37" spans="7:7">
      <c r="G37" t="s">
        <v>238</v>
      </c>
    </row>
    <row r="38" spans="7:7">
      <c r="G38" t="s">
        <v>239</v>
      </c>
    </row>
    <row r="39" spans="7:7">
      <c r="G39" t="s">
        <v>192</v>
      </c>
    </row>
    <row r="40" spans="7:7">
      <c r="G40" t="s">
        <v>198</v>
      </c>
    </row>
    <row r="41" spans="7:7">
      <c r="G41" t="s">
        <v>264</v>
      </c>
    </row>
    <row r="42" spans="7:7">
      <c r="G42" t="s">
        <v>60</v>
      </c>
    </row>
    <row r="43" spans="7:7">
      <c r="G43" t="s">
        <v>61</v>
      </c>
    </row>
    <row r="44" spans="7:7">
      <c r="G44" t="s">
        <v>199</v>
      </c>
    </row>
    <row r="45" spans="7:7">
      <c r="G45" t="s">
        <v>200</v>
      </c>
    </row>
    <row r="46" spans="7:7">
      <c r="G46" t="s">
        <v>201</v>
      </c>
    </row>
    <row r="47" spans="7:7">
      <c r="G47" t="s">
        <v>62</v>
      </c>
    </row>
    <row r="48" spans="7:7">
      <c r="G48" t="s">
        <v>265</v>
      </c>
    </row>
    <row r="49" spans="7:7">
      <c r="G49" t="s">
        <v>202</v>
      </c>
    </row>
    <row r="50" spans="7:7">
      <c r="G50" t="s">
        <v>203</v>
      </c>
    </row>
    <row r="51" spans="7:7">
      <c r="G51" t="s">
        <v>204</v>
      </c>
    </row>
    <row r="52" spans="7:7">
      <c r="G52" t="s">
        <v>205</v>
      </c>
    </row>
    <row r="53" spans="7:7">
      <c r="G53" t="s">
        <v>206</v>
      </c>
    </row>
    <row r="54" spans="7:7">
      <c r="G54" t="s">
        <v>207</v>
      </c>
    </row>
    <row r="55" spans="7:7">
      <c r="G55" t="s">
        <v>195</v>
      </c>
    </row>
    <row r="56" spans="7:7">
      <c r="G56" t="s">
        <v>196</v>
      </c>
    </row>
    <row r="57" spans="7:7">
      <c r="G57" t="s">
        <v>56</v>
      </c>
    </row>
    <row r="58" spans="7:7">
      <c r="G58" t="s">
        <v>57</v>
      </c>
    </row>
    <row r="59" spans="7:7">
      <c r="G59" t="s">
        <v>58</v>
      </c>
    </row>
    <row r="60" spans="7:7">
      <c r="G60" t="s">
        <v>59</v>
      </c>
    </row>
    <row r="61" spans="7:7">
      <c r="G61" t="s">
        <v>197</v>
      </c>
    </row>
    <row r="62" spans="7:7">
      <c r="G62" t="s">
        <v>194</v>
      </c>
    </row>
    <row r="63" spans="7:7">
      <c r="G63" t="s">
        <v>193</v>
      </c>
    </row>
    <row r="64" spans="7:7">
      <c r="G64" t="s">
        <v>186</v>
      </c>
    </row>
    <row r="65" spans="7:7">
      <c r="G65" t="s">
        <v>211</v>
      </c>
    </row>
    <row r="66" spans="7:7">
      <c r="G66" t="s">
        <v>286</v>
      </c>
    </row>
    <row r="67" spans="7:7">
      <c r="G67" t="s">
        <v>287</v>
      </c>
    </row>
    <row r="68" spans="7:7">
      <c r="G68" t="s">
        <v>284</v>
      </c>
    </row>
    <row r="69" spans="7:7">
      <c r="G69" t="s">
        <v>282</v>
      </c>
    </row>
    <row r="70" spans="7:7">
      <c r="G70" t="s">
        <v>288</v>
      </c>
    </row>
    <row r="71" spans="7:7">
      <c r="G71" t="s">
        <v>289</v>
      </c>
    </row>
    <row r="72" spans="7:7">
      <c r="G72" t="s">
        <v>290</v>
      </c>
    </row>
    <row r="73" spans="7:7">
      <c r="G73" t="s">
        <v>291</v>
      </c>
    </row>
    <row r="74" spans="7:7">
      <c r="G74" t="s">
        <v>194</v>
      </c>
    </row>
    <row r="75" spans="7:7">
      <c r="G75" t="s">
        <v>292</v>
      </c>
    </row>
    <row r="76" spans="7:7">
      <c r="G76" t="s">
        <v>293</v>
      </c>
    </row>
    <row r="77" spans="7:7">
      <c r="G77" t="s">
        <v>294</v>
      </c>
    </row>
    <row r="78" spans="7:7">
      <c r="G78" t="s">
        <v>285</v>
      </c>
    </row>
    <row r="79" spans="7:7">
      <c r="G79" t="s">
        <v>200</v>
      </c>
    </row>
    <row r="80" spans="7:7">
      <c r="G80" t="s">
        <v>296</v>
      </c>
    </row>
    <row r="81" spans="7:7">
      <c r="G81" t="s">
        <v>297</v>
      </c>
    </row>
    <row r="266" spans="7:7">
      <c r="G266" t="s">
        <v>187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S62"/>
  <sheetViews>
    <sheetView workbookViewId="0">
      <selection activeCell="M5" sqref="M5"/>
    </sheetView>
  </sheetViews>
  <sheetFormatPr defaultRowHeight="12.75"/>
  <cols>
    <col min="2" max="2" width="17.42578125" customWidth="1"/>
    <col min="3" max="3" width="12.42578125" customWidth="1"/>
    <col min="4" max="4" width="10.28515625" customWidth="1"/>
    <col min="5" max="5" width="9.7109375" customWidth="1"/>
    <col min="6" max="6" width="10.42578125" customWidth="1"/>
    <col min="7" max="7" width="9.28515625" bestFit="1" customWidth="1"/>
    <col min="8" max="8" width="9.85546875" bestFit="1" customWidth="1"/>
    <col min="9" max="9" width="11" customWidth="1"/>
    <col min="17" max="17" width="31.7109375" customWidth="1"/>
  </cols>
  <sheetData>
    <row r="1" spans="2:11" ht="27.6" customHeight="1">
      <c r="B1" s="164" t="s">
        <v>252</v>
      </c>
      <c r="C1" s="165"/>
      <c r="D1" s="165"/>
      <c r="E1" s="165"/>
      <c r="F1" s="165"/>
      <c r="G1" s="165"/>
      <c r="H1" s="165"/>
      <c r="I1" s="166"/>
    </row>
    <row r="2" spans="2:11" ht="25.5">
      <c r="B2" s="6"/>
      <c r="C2" s="8" t="s">
        <v>257</v>
      </c>
      <c r="D2" s="8" t="s">
        <v>258</v>
      </c>
      <c r="E2" s="8" t="s">
        <v>259</v>
      </c>
      <c r="F2" s="8" t="s">
        <v>260</v>
      </c>
      <c r="G2" s="8" t="s">
        <v>261</v>
      </c>
      <c r="H2" s="8" t="s">
        <v>262</v>
      </c>
      <c r="I2" s="9" t="s">
        <v>71</v>
      </c>
    </row>
    <row r="3" spans="2:11">
      <c r="B3" s="6" t="s">
        <v>75</v>
      </c>
      <c r="C3" s="4">
        <v>7800</v>
      </c>
      <c r="D3" s="4">
        <v>9750</v>
      </c>
      <c r="E3" s="4">
        <v>11700</v>
      </c>
      <c r="F3" s="4">
        <v>13650</v>
      </c>
      <c r="G3" s="4">
        <v>15600</v>
      </c>
      <c r="H3" s="4">
        <v>17550</v>
      </c>
      <c r="I3" s="7">
        <f>Burkāni!$O$8</f>
        <v>0</v>
      </c>
    </row>
    <row r="4" spans="2:11">
      <c r="B4" s="6" t="s">
        <v>76</v>
      </c>
      <c r="C4" s="7">
        <v>4733.8799999999992</v>
      </c>
      <c r="D4" s="7">
        <v>5690.255000000001</v>
      </c>
      <c r="E4" s="7">
        <v>5160.626666666667</v>
      </c>
      <c r="F4" s="7">
        <v>5832.8825000000006</v>
      </c>
      <c r="G4" s="7">
        <v>6470.787433333333</v>
      </c>
      <c r="H4" s="7">
        <v>7118.8435333333346</v>
      </c>
      <c r="I4" s="7">
        <f>Burkāni!$O$57</f>
        <v>0</v>
      </c>
    </row>
    <row r="5" spans="2:11">
      <c r="B5" s="6" t="s">
        <v>77</v>
      </c>
      <c r="C5" s="7">
        <f>C3-C4</f>
        <v>3066.1200000000008</v>
      </c>
      <c r="D5" s="7">
        <f t="shared" ref="D5:H5" si="0">D3-D4</f>
        <v>4059.744999999999</v>
      </c>
      <c r="E5" s="7">
        <f t="shared" si="0"/>
        <v>6539.373333333333</v>
      </c>
      <c r="F5" s="7">
        <f t="shared" si="0"/>
        <v>7817.1174999999994</v>
      </c>
      <c r="G5" s="7">
        <f t="shared" si="0"/>
        <v>9129.212566666667</v>
      </c>
      <c r="H5" s="7">
        <f t="shared" si="0"/>
        <v>10431.156466666665</v>
      </c>
      <c r="I5" s="7">
        <f>Burkāni!$O$59</f>
        <v>0</v>
      </c>
    </row>
    <row r="7" spans="2:11" ht="25.9" customHeight="1">
      <c r="B7" s="167" t="s">
        <v>80</v>
      </c>
      <c r="C7" s="167"/>
      <c r="D7" s="167"/>
      <c r="E7" s="167"/>
      <c r="F7" s="167"/>
      <c r="H7" s="171" t="s">
        <v>122</v>
      </c>
      <c r="I7" s="171"/>
      <c r="J7" s="171"/>
      <c r="K7" s="171"/>
    </row>
    <row r="8" spans="2:11" ht="38.25">
      <c r="B8" s="8"/>
      <c r="C8" s="8" t="s">
        <v>78</v>
      </c>
      <c r="D8" s="8" t="s">
        <v>79</v>
      </c>
      <c r="E8" s="8" t="s">
        <v>74</v>
      </c>
      <c r="F8" s="9" t="s">
        <v>71</v>
      </c>
      <c r="H8" s="8" t="s">
        <v>78</v>
      </c>
      <c r="I8" s="8" t="s">
        <v>79</v>
      </c>
      <c r="J8" s="8" t="s">
        <v>74</v>
      </c>
      <c r="K8" s="9" t="s">
        <v>71</v>
      </c>
    </row>
    <row r="9" spans="2:11">
      <c r="B9" s="12" t="s">
        <v>75</v>
      </c>
      <c r="C9" s="10"/>
      <c r="D9" s="10"/>
      <c r="E9" s="10"/>
      <c r="F9" s="11">
        <f>I3</f>
        <v>0</v>
      </c>
      <c r="G9" t="s">
        <v>75</v>
      </c>
      <c r="H9" s="4"/>
      <c r="I9" s="4"/>
      <c r="J9" s="4"/>
      <c r="K9" s="7">
        <f>F9</f>
        <v>0</v>
      </c>
    </row>
    <row r="10" spans="2:11">
      <c r="B10" s="12" t="s">
        <v>76</v>
      </c>
      <c r="C10" s="10"/>
      <c r="D10" s="10"/>
      <c r="E10" s="10"/>
      <c r="F10" s="11">
        <f>I4</f>
        <v>0</v>
      </c>
      <c r="G10" t="s">
        <v>76</v>
      </c>
      <c r="H10" s="4"/>
      <c r="I10" s="4"/>
      <c r="J10" s="4"/>
      <c r="K10" s="7">
        <f>F10</f>
        <v>0</v>
      </c>
    </row>
    <row r="11" spans="2:11">
      <c r="B11" s="12" t="s">
        <v>77</v>
      </c>
      <c r="C11" s="10"/>
      <c r="D11" s="10"/>
      <c r="E11" s="10"/>
      <c r="F11" s="11">
        <f>I5</f>
        <v>0</v>
      </c>
      <c r="G11" t="s">
        <v>77</v>
      </c>
      <c r="H11" s="4">
        <f>H9-H10</f>
        <v>0</v>
      </c>
      <c r="I11" s="4">
        <f t="shared" ref="I11:J11" si="1">I9-I10</f>
        <v>0</v>
      </c>
      <c r="J11" s="4">
        <f t="shared" si="1"/>
        <v>0</v>
      </c>
      <c r="K11" s="7">
        <f>F11</f>
        <v>0</v>
      </c>
    </row>
    <row r="13" spans="2:11">
      <c r="B13" s="174" t="s">
        <v>83</v>
      </c>
      <c r="C13" s="175"/>
      <c r="D13" s="176"/>
    </row>
    <row r="14" spans="2:11">
      <c r="B14" s="6"/>
      <c r="C14" s="9" t="s">
        <v>81</v>
      </c>
      <c r="D14" s="9" t="s">
        <v>82</v>
      </c>
    </row>
    <row r="15" spans="2:11">
      <c r="B15" s="14">
        <v>2019</v>
      </c>
      <c r="C15" s="4"/>
      <c r="D15" s="4"/>
    </row>
    <row r="16" spans="2:11">
      <c r="B16" s="14">
        <v>2020</v>
      </c>
      <c r="C16" s="114">
        <v>0.22</v>
      </c>
      <c r="D16" s="114">
        <v>0.5</v>
      </c>
    </row>
    <row r="17" spans="2:4">
      <c r="B17" s="14">
        <v>2021</v>
      </c>
      <c r="C17" s="114">
        <v>0.3</v>
      </c>
      <c r="D17" s="114">
        <v>0.65</v>
      </c>
    </row>
    <row r="18" spans="2:4">
      <c r="B18" s="14">
        <v>2022</v>
      </c>
      <c r="C18" s="114">
        <v>0.3</v>
      </c>
      <c r="D18" s="114">
        <v>0.7</v>
      </c>
    </row>
    <row r="19" spans="2:4">
      <c r="B19" s="14">
        <v>2023</v>
      </c>
      <c r="C19" s="114">
        <v>0.39</v>
      </c>
      <c r="D19" s="114">
        <v>0.8</v>
      </c>
    </row>
    <row r="20" spans="2:4">
      <c r="B20" s="14">
        <v>2024</v>
      </c>
      <c r="C20" s="114">
        <v>0.4</v>
      </c>
      <c r="D20" s="114">
        <v>0.9</v>
      </c>
    </row>
    <row r="21" spans="2:4">
      <c r="B21" s="14">
        <v>2025</v>
      </c>
      <c r="C21" s="114">
        <v>0.39</v>
      </c>
      <c r="D21" s="114">
        <v>0.9</v>
      </c>
    </row>
    <row r="22" spans="2:4">
      <c r="B22" s="14" t="s">
        <v>185</v>
      </c>
      <c r="C22" s="115">
        <f>ROUND(AVERAGE(C16:C21),2)</f>
        <v>0.33</v>
      </c>
      <c r="D22" s="115">
        <f>ROUND(AVERAGE(D16:D21),2)</f>
        <v>0.74</v>
      </c>
    </row>
    <row r="24" spans="2:4">
      <c r="B24" s="173" t="s">
        <v>84</v>
      </c>
      <c r="C24" s="173"/>
      <c r="D24" s="173"/>
    </row>
    <row r="25" spans="2:4">
      <c r="B25" s="6"/>
      <c r="C25" s="13" t="s">
        <v>81</v>
      </c>
      <c r="D25" s="13" t="s">
        <v>82</v>
      </c>
    </row>
    <row r="26" spans="2:4">
      <c r="B26" s="14">
        <v>2019</v>
      </c>
      <c r="C26" s="4"/>
      <c r="D26" s="4"/>
    </row>
    <row r="27" spans="2:4">
      <c r="B27" s="14">
        <v>2020</v>
      </c>
      <c r="C27" s="4">
        <v>37</v>
      </c>
      <c r="D27" s="4">
        <v>20</v>
      </c>
    </row>
    <row r="28" spans="2:4">
      <c r="B28" s="14">
        <v>2021</v>
      </c>
      <c r="C28" s="4">
        <v>28</v>
      </c>
      <c r="D28" s="4">
        <v>15</v>
      </c>
    </row>
    <row r="29" spans="2:4">
      <c r="B29" s="14">
        <v>2022</v>
      </c>
      <c r="C29" s="4">
        <v>39</v>
      </c>
      <c r="D29" s="4">
        <v>13</v>
      </c>
    </row>
    <row r="30" spans="2:4">
      <c r="B30" s="14">
        <v>2023</v>
      </c>
      <c r="C30" s="4">
        <v>41</v>
      </c>
      <c r="D30" s="4">
        <v>14</v>
      </c>
    </row>
    <row r="31" spans="2:4">
      <c r="B31" s="14">
        <v>2024</v>
      </c>
      <c r="C31" s="4">
        <v>40</v>
      </c>
      <c r="D31" s="4">
        <v>18.2</v>
      </c>
    </row>
    <row r="32" spans="2:4">
      <c r="B32" s="14">
        <v>2025</v>
      </c>
      <c r="C32" s="4">
        <v>40</v>
      </c>
      <c r="D32" s="4">
        <v>17.3</v>
      </c>
    </row>
    <row r="33" spans="2:19">
      <c r="B33" s="14" t="s">
        <v>184</v>
      </c>
      <c r="C33" s="115">
        <f>ROUND(AVERAGE(C27:C32),2)</f>
        <v>37.5</v>
      </c>
      <c r="D33" s="5">
        <f>ROUND(AVERAGE(D27:D32),2)</f>
        <v>16.25</v>
      </c>
    </row>
    <row r="35" spans="2:19" ht="15">
      <c r="B35" s="168" t="s">
        <v>251</v>
      </c>
      <c r="C35" s="169"/>
      <c r="D35" s="169"/>
      <c r="E35" s="169"/>
      <c r="F35" s="169"/>
      <c r="G35" s="169"/>
      <c r="H35" s="169"/>
      <c r="I35" s="169"/>
      <c r="J35" s="169"/>
      <c r="K35" s="169"/>
      <c r="L35" s="169"/>
      <c r="M35" s="170"/>
    </row>
    <row r="36" spans="2:19" ht="38.25">
      <c r="B36" s="5"/>
      <c r="C36" s="9" t="s">
        <v>241</v>
      </c>
      <c r="D36" s="9" t="s">
        <v>254</v>
      </c>
      <c r="E36" s="9" t="s">
        <v>244</v>
      </c>
      <c r="F36" s="9" t="s">
        <v>249</v>
      </c>
      <c r="G36" s="9" t="s">
        <v>246</v>
      </c>
      <c r="H36" s="9" t="s">
        <v>250</v>
      </c>
      <c r="I36" s="9" t="s">
        <v>248</v>
      </c>
      <c r="J36" s="9" t="s">
        <v>255</v>
      </c>
      <c r="K36" s="9" t="s">
        <v>256</v>
      </c>
      <c r="L36" s="9"/>
      <c r="M36" s="9"/>
    </row>
    <row r="37" spans="2:19" ht="15">
      <c r="B37" s="13">
        <v>2019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</row>
    <row r="38" spans="2:19" ht="15">
      <c r="B38" s="13">
        <v>2020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</row>
    <row r="39" spans="2:19" ht="15">
      <c r="B39" s="5">
        <v>2021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</row>
    <row r="40" spans="2:19" ht="15">
      <c r="B40" s="13">
        <v>2022</v>
      </c>
      <c r="C40" s="15">
        <v>5010</v>
      </c>
      <c r="D40" s="15">
        <v>1996</v>
      </c>
      <c r="E40" s="15">
        <v>3105</v>
      </c>
      <c r="F40" s="15">
        <v>16371</v>
      </c>
      <c r="G40" s="15">
        <v>1507</v>
      </c>
      <c r="H40" s="15">
        <v>3180</v>
      </c>
      <c r="I40" s="15">
        <v>3493</v>
      </c>
      <c r="J40" s="15">
        <v>854</v>
      </c>
      <c r="K40" s="15">
        <v>2906</v>
      </c>
      <c r="L40" s="15"/>
      <c r="M40" s="15"/>
    </row>
    <row r="41" spans="2:19" ht="15">
      <c r="B41" s="13">
        <v>2023</v>
      </c>
      <c r="C41" s="15">
        <v>9005</v>
      </c>
      <c r="D41" s="15">
        <v>-850</v>
      </c>
      <c r="E41" s="15">
        <v>2275</v>
      </c>
      <c r="F41" s="15">
        <v>9731</v>
      </c>
      <c r="G41" s="15">
        <v>-96</v>
      </c>
      <c r="H41" s="15">
        <v>2327</v>
      </c>
      <c r="I41" s="15">
        <v>2774</v>
      </c>
      <c r="J41" s="15">
        <v>2021</v>
      </c>
      <c r="K41" s="15">
        <v>6051</v>
      </c>
      <c r="L41" s="15"/>
      <c r="M41" s="15"/>
    </row>
    <row r="42" spans="2:19" ht="15">
      <c r="B42" s="5">
        <v>2024</v>
      </c>
      <c r="C42" s="15">
        <v>9369</v>
      </c>
      <c r="D42" s="15">
        <v>4101</v>
      </c>
      <c r="E42" s="15">
        <v>3376</v>
      </c>
      <c r="F42" s="15">
        <v>7616</v>
      </c>
      <c r="G42" s="15">
        <v>1250</v>
      </c>
      <c r="H42" s="15">
        <v>4252</v>
      </c>
      <c r="I42" s="15">
        <v>4651</v>
      </c>
      <c r="J42" s="15">
        <v>3076</v>
      </c>
      <c r="K42" s="15">
        <v>4484</v>
      </c>
      <c r="L42" s="15"/>
      <c r="M42" s="15"/>
    </row>
    <row r="43" spans="2:19" ht="15">
      <c r="B43" s="5">
        <v>2025</v>
      </c>
      <c r="C43" s="15">
        <v>9246</v>
      </c>
      <c r="D43" s="15">
        <v>1924</v>
      </c>
      <c r="E43" s="15">
        <v>2671</v>
      </c>
      <c r="F43" s="15">
        <v>4464</v>
      </c>
      <c r="G43" s="15">
        <v>970</v>
      </c>
      <c r="H43" s="15">
        <v>4389</v>
      </c>
      <c r="I43" s="15">
        <v>4832</v>
      </c>
      <c r="J43" s="15">
        <v>-622</v>
      </c>
      <c r="K43" s="15">
        <v>4398</v>
      </c>
      <c r="L43" s="15"/>
      <c r="M43" s="15"/>
    </row>
    <row r="44" spans="2:19" ht="15">
      <c r="B44" s="172" t="s">
        <v>85</v>
      </c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</row>
    <row r="45" spans="2:19" s="16" customFormat="1" ht="29.25" customHeight="1"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P45"/>
      <c r="Q45"/>
      <c r="R45"/>
      <c r="S45"/>
    </row>
    <row r="46" spans="2:19" ht="15">
      <c r="B46" s="13">
        <v>2022</v>
      </c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</row>
    <row r="47" spans="2:19" ht="15">
      <c r="B47" s="13">
        <v>2023</v>
      </c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</row>
    <row r="48" spans="2:19" ht="15">
      <c r="B48" s="5">
        <v>2024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</row>
    <row r="49" spans="2:19" ht="15">
      <c r="B49" s="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</row>
    <row r="50" spans="2:19" ht="15">
      <c r="B50" s="168" t="s">
        <v>86</v>
      </c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70"/>
    </row>
    <row r="51" spans="2:19" s="16" customFormat="1" ht="29.25" customHeight="1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P51"/>
      <c r="Q51"/>
      <c r="R51"/>
      <c r="S51"/>
    </row>
    <row r="52" spans="2:19" ht="15">
      <c r="B52" s="13">
        <v>2022</v>
      </c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</row>
    <row r="53" spans="2:19" ht="15">
      <c r="B53" s="13">
        <v>2023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</row>
    <row r="54" spans="2:19" ht="15">
      <c r="B54" s="5">
        <v>2024</v>
      </c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</row>
    <row r="55" spans="2:19" ht="15">
      <c r="B55" s="5" t="s">
        <v>183</v>
      </c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</row>
    <row r="56" spans="2:19" ht="15">
      <c r="B56" s="168" t="s">
        <v>253</v>
      </c>
      <c r="C56" s="169"/>
      <c r="D56" s="169"/>
      <c r="E56" s="169"/>
      <c r="F56" s="169"/>
      <c r="G56" s="169"/>
      <c r="H56" s="169"/>
      <c r="I56" s="169"/>
      <c r="J56" s="169"/>
      <c r="K56" s="169"/>
      <c r="L56" s="169"/>
      <c r="M56" s="170"/>
    </row>
    <row r="57" spans="2:19" ht="38.25">
      <c r="B57" s="9"/>
      <c r="C57" s="9" t="s">
        <v>241</v>
      </c>
      <c r="D57" s="9" t="s">
        <v>254</v>
      </c>
      <c r="E57" s="9" t="s">
        <v>244</v>
      </c>
      <c r="F57" s="9" t="s">
        <v>249</v>
      </c>
      <c r="G57" s="9" t="s">
        <v>246</v>
      </c>
      <c r="H57" s="9" t="s">
        <v>250</v>
      </c>
      <c r="I57" s="9" t="s">
        <v>248</v>
      </c>
      <c r="J57" s="9"/>
      <c r="K57" s="9"/>
      <c r="L57" s="9"/>
      <c r="M57" s="9"/>
    </row>
    <row r="58" spans="2:19" ht="15">
      <c r="B58" s="13">
        <v>2022</v>
      </c>
      <c r="C58" s="15">
        <v>4460</v>
      </c>
      <c r="D58" s="15">
        <v>574</v>
      </c>
      <c r="E58" s="15">
        <v>3265</v>
      </c>
      <c r="F58" s="15">
        <v>1584</v>
      </c>
      <c r="G58" s="15">
        <v>3434</v>
      </c>
      <c r="H58" s="15">
        <v>3269</v>
      </c>
      <c r="I58" s="15">
        <v>2648</v>
      </c>
      <c r="J58" s="15"/>
      <c r="K58" s="15"/>
      <c r="L58" s="15"/>
      <c r="M58" s="15"/>
    </row>
    <row r="59" spans="2:19" ht="15">
      <c r="B59" s="13">
        <v>2023</v>
      </c>
      <c r="C59" s="15">
        <v>6523</v>
      </c>
      <c r="D59" s="15">
        <v>1873</v>
      </c>
      <c r="E59" s="15">
        <v>3706</v>
      </c>
      <c r="F59" s="15">
        <v>-1603</v>
      </c>
      <c r="G59" s="15">
        <v>5750</v>
      </c>
      <c r="H59" s="15">
        <v>5775</v>
      </c>
      <c r="I59" s="15">
        <v>5874</v>
      </c>
      <c r="J59" s="15"/>
      <c r="K59" s="15"/>
      <c r="L59" s="15"/>
      <c r="M59" s="15"/>
    </row>
    <row r="60" spans="2:19" ht="15">
      <c r="B60" s="5">
        <v>2024</v>
      </c>
      <c r="C60" s="15">
        <v>10910</v>
      </c>
      <c r="D60" s="15">
        <v>1545</v>
      </c>
      <c r="E60" s="15">
        <v>6925</v>
      </c>
      <c r="F60" s="15">
        <v>-3917</v>
      </c>
      <c r="G60" s="15">
        <v>4969</v>
      </c>
      <c r="H60" s="15">
        <v>5620</v>
      </c>
      <c r="I60" s="15">
        <v>6882</v>
      </c>
      <c r="J60" s="15"/>
      <c r="K60" s="15"/>
      <c r="L60" s="15"/>
      <c r="M60" s="15"/>
    </row>
    <row r="61" spans="2:19" ht="15">
      <c r="B61" s="5">
        <v>2025</v>
      </c>
      <c r="C61" s="15">
        <v>10920</v>
      </c>
      <c r="D61" s="15">
        <v>2274</v>
      </c>
      <c r="E61" s="15">
        <v>8714</v>
      </c>
      <c r="F61" s="15">
        <v>-6472</v>
      </c>
      <c r="G61" s="15">
        <v>4440</v>
      </c>
      <c r="H61" s="15">
        <v>7800</v>
      </c>
      <c r="I61" s="15">
        <v>5372</v>
      </c>
      <c r="J61" s="15"/>
      <c r="K61" s="15"/>
      <c r="L61" s="15"/>
      <c r="M61" s="15"/>
    </row>
    <row r="62" spans="2:19" ht="15">
      <c r="B62" s="5" t="s">
        <v>121</v>
      </c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</row>
  </sheetData>
  <mergeCells count="9">
    <mergeCell ref="B1:I1"/>
    <mergeCell ref="B7:F7"/>
    <mergeCell ref="B56:M56"/>
    <mergeCell ref="H7:K7"/>
    <mergeCell ref="B35:M35"/>
    <mergeCell ref="B44:M44"/>
    <mergeCell ref="B50:M50"/>
    <mergeCell ref="B24:D24"/>
    <mergeCell ref="B13:D1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8C685-66B0-4E05-B729-EED5ED42CDAA}">
  <sheetPr codeName="Sheet1"/>
  <dimension ref="A2:T17"/>
  <sheetViews>
    <sheetView workbookViewId="0">
      <selection activeCell="K25" sqref="K25"/>
    </sheetView>
  </sheetViews>
  <sheetFormatPr defaultRowHeight="12.75"/>
  <cols>
    <col min="1" max="1" width="19.85546875" customWidth="1"/>
    <col min="2" max="2" width="13" customWidth="1"/>
    <col min="12" max="12" width="18.140625" customWidth="1"/>
    <col min="13" max="13" width="13" customWidth="1"/>
  </cols>
  <sheetData>
    <row r="2" spans="1:20">
      <c r="A2" s="17" t="s">
        <v>181</v>
      </c>
      <c r="B2" s="18"/>
      <c r="C2" s="19">
        <v>2019</v>
      </c>
      <c r="D2" s="19">
        <v>2020</v>
      </c>
      <c r="E2" s="19">
        <v>2021</v>
      </c>
      <c r="F2" s="19">
        <v>2022</v>
      </c>
      <c r="G2" s="19">
        <v>2023</v>
      </c>
      <c r="H2" s="19">
        <v>2024</v>
      </c>
      <c r="I2" s="4">
        <v>2025</v>
      </c>
      <c r="L2" s="17" t="s">
        <v>182</v>
      </c>
      <c r="M2" s="18"/>
      <c r="N2" s="19">
        <v>2019</v>
      </c>
      <c r="O2" s="19">
        <v>2020</v>
      </c>
      <c r="P2" s="19">
        <v>2021</v>
      </c>
      <c r="Q2" s="19">
        <v>2022</v>
      </c>
      <c r="R2" s="19">
        <v>2023</v>
      </c>
      <c r="S2" s="19">
        <v>2024</v>
      </c>
      <c r="T2" s="4">
        <v>2025</v>
      </c>
    </row>
    <row r="3" spans="1:20">
      <c r="A3" s="177" t="s">
        <v>241</v>
      </c>
      <c r="B3" s="20" t="s">
        <v>81</v>
      </c>
      <c r="C3" s="4">
        <v>37</v>
      </c>
      <c r="D3" s="4">
        <v>37</v>
      </c>
      <c r="E3" s="4">
        <v>28</v>
      </c>
      <c r="F3" s="4">
        <v>39</v>
      </c>
      <c r="G3" s="4">
        <v>41</v>
      </c>
      <c r="H3" s="4">
        <v>40</v>
      </c>
      <c r="I3" s="4">
        <v>40</v>
      </c>
      <c r="L3" s="177" t="s">
        <v>241</v>
      </c>
      <c r="M3" s="20" t="s">
        <v>81</v>
      </c>
      <c r="N3" s="114">
        <v>0.3</v>
      </c>
      <c r="O3" s="114">
        <v>0.22</v>
      </c>
      <c r="P3" s="114">
        <v>0.3</v>
      </c>
      <c r="Q3" s="114">
        <v>0.3</v>
      </c>
      <c r="R3" s="114">
        <v>0.39</v>
      </c>
      <c r="S3" s="114">
        <v>0.4</v>
      </c>
      <c r="T3" s="114">
        <v>0.39</v>
      </c>
    </row>
    <row r="4" spans="1:20">
      <c r="A4" s="177"/>
      <c r="B4" s="20" t="s">
        <v>82</v>
      </c>
      <c r="C4" s="4">
        <v>20</v>
      </c>
      <c r="D4" s="4">
        <v>20</v>
      </c>
      <c r="E4" s="4">
        <v>15</v>
      </c>
      <c r="F4" s="4">
        <v>13</v>
      </c>
      <c r="G4" s="4">
        <v>14</v>
      </c>
      <c r="H4" s="4">
        <v>18.2</v>
      </c>
      <c r="I4" s="4">
        <v>17.3</v>
      </c>
      <c r="L4" s="177"/>
      <c r="M4" s="20" t="s">
        <v>82</v>
      </c>
      <c r="N4" s="114">
        <v>0.5</v>
      </c>
      <c r="O4" s="114">
        <v>0.5</v>
      </c>
      <c r="P4" s="114">
        <v>0.65</v>
      </c>
      <c r="Q4" s="114">
        <v>0.7</v>
      </c>
      <c r="R4" s="114">
        <v>0.8</v>
      </c>
      <c r="S4" s="114">
        <v>0.9</v>
      </c>
      <c r="T4" s="114">
        <v>0.9</v>
      </c>
    </row>
    <row r="5" spans="1:20">
      <c r="A5" s="177" t="s">
        <v>242</v>
      </c>
      <c r="B5" s="20" t="s">
        <v>81</v>
      </c>
      <c r="C5" s="4">
        <v>35</v>
      </c>
      <c r="D5" s="4">
        <v>35</v>
      </c>
      <c r="E5" s="4">
        <v>32</v>
      </c>
      <c r="F5" s="4">
        <v>38</v>
      </c>
      <c r="G5" s="4">
        <v>28</v>
      </c>
      <c r="H5" s="4">
        <v>50</v>
      </c>
      <c r="I5" s="4">
        <v>60</v>
      </c>
      <c r="L5" s="177" t="s">
        <v>242</v>
      </c>
      <c r="M5" s="20" t="s">
        <v>81</v>
      </c>
      <c r="N5" s="114">
        <v>0.2</v>
      </c>
      <c r="O5" s="114">
        <v>0.2</v>
      </c>
      <c r="P5" s="114">
        <v>0.24</v>
      </c>
      <c r="Q5" s="114">
        <v>0.28000000000000003</v>
      </c>
      <c r="R5" s="114">
        <v>0.25</v>
      </c>
      <c r="S5" s="114">
        <v>0.28000000000000003</v>
      </c>
      <c r="T5" s="114">
        <v>0.26</v>
      </c>
    </row>
    <row r="6" spans="1:20">
      <c r="A6" s="177"/>
      <c r="B6" s="20" t="s">
        <v>82</v>
      </c>
      <c r="C6" s="4">
        <v>20</v>
      </c>
      <c r="D6" s="4">
        <v>20</v>
      </c>
      <c r="E6" s="4">
        <v>15</v>
      </c>
      <c r="F6" s="4">
        <v>12</v>
      </c>
      <c r="G6" s="4">
        <v>15</v>
      </c>
      <c r="H6" s="4">
        <v>15</v>
      </c>
      <c r="I6" s="4">
        <v>15</v>
      </c>
      <c r="L6" s="177"/>
      <c r="M6" s="20" t="s">
        <v>82</v>
      </c>
      <c r="N6" s="114">
        <v>0.4</v>
      </c>
      <c r="O6" s="114">
        <v>0.4</v>
      </c>
      <c r="P6" s="114">
        <v>0.6</v>
      </c>
      <c r="Q6" s="114">
        <v>0.6</v>
      </c>
      <c r="R6" s="114">
        <v>0.6</v>
      </c>
      <c r="S6" s="114">
        <v>0.6</v>
      </c>
      <c r="T6" s="114">
        <v>0.66</v>
      </c>
    </row>
    <row r="7" spans="1:20">
      <c r="A7" s="10" t="s">
        <v>243</v>
      </c>
      <c r="B7" s="20" t="s">
        <v>81</v>
      </c>
      <c r="C7" s="4">
        <v>22</v>
      </c>
      <c r="D7" s="4">
        <v>22</v>
      </c>
      <c r="E7" s="4">
        <v>25</v>
      </c>
      <c r="F7" s="4">
        <v>30</v>
      </c>
      <c r="G7" s="4">
        <v>28</v>
      </c>
      <c r="H7" s="4">
        <v>30</v>
      </c>
      <c r="I7" s="4">
        <v>30</v>
      </c>
      <c r="L7" s="10" t="s">
        <v>243</v>
      </c>
      <c r="M7" s="20" t="s">
        <v>81</v>
      </c>
      <c r="N7" s="114">
        <v>0.23</v>
      </c>
      <c r="O7" s="114">
        <v>0.23</v>
      </c>
      <c r="P7" s="114">
        <v>0.3</v>
      </c>
      <c r="Q7" s="114">
        <v>0.36</v>
      </c>
      <c r="R7" s="114">
        <v>0.45</v>
      </c>
      <c r="S7" s="114">
        <v>0.4</v>
      </c>
      <c r="T7" s="114">
        <v>0.4</v>
      </c>
    </row>
    <row r="8" spans="1:20">
      <c r="A8" s="177" t="s">
        <v>244</v>
      </c>
      <c r="B8" s="20" t="s">
        <v>81</v>
      </c>
      <c r="C8" s="4">
        <v>27</v>
      </c>
      <c r="D8" s="4">
        <v>27</v>
      </c>
      <c r="E8" s="4">
        <v>23</v>
      </c>
      <c r="F8" s="4">
        <v>31</v>
      </c>
      <c r="G8" s="4">
        <v>32</v>
      </c>
      <c r="H8" s="4">
        <v>45</v>
      </c>
      <c r="I8" s="4">
        <v>40</v>
      </c>
      <c r="L8" s="177" t="s">
        <v>244</v>
      </c>
      <c r="M8" s="20" t="s">
        <v>81</v>
      </c>
      <c r="N8" s="114">
        <v>0.19</v>
      </c>
      <c r="O8" s="114">
        <v>0.16</v>
      </c>
      <c r="P8" s="114">
        <v>0.25</v>
      </c>
      <c r="Q8" s="114">
        <v>0.28000000000000003</v>
      </c>
      <c r="R8" s="114">
        <v>0.25</v>
      </c>
      <c r="S8" s="114">
        <v>0.25</v>
      </c>
      <c r="T8" s="114">
        <v>0.25</v>
      </c>
    </row>
    <row r="9" spans="1:20">
      <c r="A9" s="177"/>
      <c r="B9" s="20" t="s">
        <v>82</v>
      </c>
      <c r="C9" s="4">
        <v>20</v>
      </c>
      <c r="D9" s="4">
        <v>20</v>
      </c>
      <c r="E9" s="4">
        <v>15</v>
      </c>
      <c r="F9" s="4">
        <v>13</v>
      </c>
      <c r="G9" s="4">
        <v>13</v>
      </c>
      <c r="H9" s="4">
        <v>17</v>
      </c>
      <c r="I9" s="4">
        <v>19</v>
      </c>
      <c r="L9" s="177"/>
      <c r="M9" s="20" t="s">
        <v>82</v>
      </c>
      <c r="N9" s="114">
        <v>0.35</v>
      </c>
      <c r="O9" s="114">
        <v>0.4</v>
      </c>
      <c r="P9" s="114">
        <v>0.6</v>
      </c>
      <c r="Q9" s="114">
        <v>0.62</v>
      </c>
      <c r="R9" s="114">
        <v>0.68</v>
      </c>
      <c r="S9" s="114">
        <v>0.75</v>
      </c>
      <c r="T9" s="114">
        <v>0.79</v>
      </c>
    </row>
    <row r="10" spans="1:20">
      <c r="A10" s="177" t="s">
        <v>249</v>
      </c>
      <c r="B10" s="20" t="s">
        <v>81</v>
      </c>
      <c r="C10" s="4">
        <v>20</v>
      </c>
      <c r="D10" s="4">
        <v>22</v>
      </c>
      <c r="E10" s="4">
        <v>18</v>
      </c>
      <c r="F10" s="4">
        <v>21.6</v>
      </c>
      <c r="G10" s="4">
        <v>18</v>
      </c>
      <c r="H10" s="4">
        <v>20</v>
      </c>
      <c r="I10" s="4">
        <v>16</v>
      </c>
      <c r="L10" s="177" t="s">
        <v>245</v>
      </c>
      <c r="M10" s="20" t="s">
        <v>81</v>
      </c>
      <c r="N10" s="114">
        <v>0.95</v>
      </c>
      <c r="O10" s="114">
        <v>0.8</v>
      </c>
      <c r="P10" s="114">
        <v>1.1000000000000001</v>
      </c>
      <c r="Q10" s="114">
        <v>1.3</v>
      </c>
      <c r="R10" s="114">
        <v>1.3</v>
      </c>
      <c r="S10" s="114">
        <v>1.08</v>
      </c>
      <c r="T10" s="114">
        <v>1.1000000000000001</v>
      </c>
    </row>
    <row r="11" spans="1:20">
      <c r="A11" s="177"/>
      <c r="B11" s="20" t="s">
        <v>82</v>
      </c>
      <c r="C11" s="4">
        <v>12</v>
      </c>
      <c r="D11" s="4">
        <v>12</v>
      </c>
      <c r="E11" s="4">
        <v>10</v>
      </c>
      <c r="F11" s="4">
        <v>9</v>
      </c>
      <c r="G11" s="4">
        <v>7.2</v>
      </c>
      <c r="H11" s="4">
        <v>5.8</v>
      </c>
      <c r="I11" s="4">
        <v>4.0999999999999996</v>
      </c>
      <c r="L11" s="177"/>
      <c r="M11" s="20" t="s">
        <v>82</v>
      </c>
      <c r="N11" s="114">
        <v>1.2</v>
      </c>
      <c r="O11" s="114">
        <v>1</v>
      </c>
      <c r="P11" s="114">
        <v>1.3</v>
      </c>
      <c r="Q11" s="114">
        <v>1.35</v>
      </c>
      <c r="R11" s="114">
        <v>1.5</v>
      </c>
      <c r="S11" s="114">
        <v>1.5</v>
      </c>
      <c r="T11" s="114">
        <v>1.72</v>
      </c>
    </row>
    <row r="12" spans="1:20">
      <c r="A12" s="177" t="s">
        <v>246</v>
      </c>
      <c r="B12" s="20" t="s">
        <v>81</v>
      </c>
      <c r="C12" s="4">
        <v>4.5</v>
      </c>
      <c r="D12" s="4">
        <v>4.2</v>
      </c>
      <c r="E12" s="4">
        <v>3.8</v>
      </c>
      <c r="F12" s="4">
        <v>4.9000000000000004</v>
      </c>
      <c r="G12" s="4">
        <v>3.2</v>
      </c>
      <c r="H12" s="4">
        <v>3.5</v>
      </c>
      <c r="I12" s="4">
        <v>3</v>
      </c>
      <c r="L12" s="177" t="s">
        <v>246</v>
      </c>
      <c r="M12" s="20" t="s">
        <v>81</v>
      </c>
      <c r="N12" s="114">
        <v>2.6</v>
      </c>
      <c r="O12" s="114">
        <v>2.8</v>
      </c>
      <c r="P12" s="114">
        <v>2.5</v>
      </c>
      <c r="Q12" s="114">
        <v>2.8</v>
      </c>
      <c r="R12" s="114">
        <v>3</v>
      </c>
      <c r="S12" s="114">
        <v>3.35</v>
      </c>
      <c r="T12" s="114">
        <v>4</v>
      </c>
    </row>
    <row r="13" spans="1:20">
      <c r="A13" s="177"/>
      <c r="B13" s="20" t="s">
        <v>82</v>
      </c>
      <c r="C13" s="4">
        <v>4</v>
      </c>
      <c r="D13" s="4">
        <v>4</v>
      </c>
      <c r="E13" s="4">
        <v>3.5</v>
      </c>
      <c r="F13" s="4">
        <v>3</v>
      </c>
      <c r="G13" s="4">
        <v>3.2</v>
      </c>
      <c r="H13" s="4">
        <v>3</v>
      </c>
      <c r="I13" s="4">
        <v>3</v>
      </c>
      <c r="L13" s="177"/>
      <c r="M13" s="20" t="s">
        <v>82</v>
      </c>
      <c r="N13" s="114">
        <v>4</v>
      </c>
      <c r="O13" s="114">
        <v>3.5</v>
      </c>
      <c r="P13" s="114">
        <v>4</v>
      </c>
      <c r="Q13" s="114">
        <v>4.5</v>
      </c>
      <c r="R13" s="114">
        <v>5</v>
      </c>
      <c r="S13" s="114">
        <v>5</v>
      </c>
      <c r="T13" s="114">
        <v>5</v>
      </c>
    </row>
    <row r="14" spans="1:20">
      <c r="A14" s="177" t="s">
        <v>250</v>
      </c>
      <c r="B14" s="20" t="s">
        <v>81</v>
      </c>
      <c r="C14" s="4">
        <v>27</v>
      </c>
      <c r="D14" s="4">
        <v>28</v>
      </c>
      <c r="E14" s="4">
        <v>23</v>
      </c>
      <c r="F14" s="4">
        <v>27</v>
      </c>
      <c r="G14" s="21">
        <v>28</v>
      </c>
      <c r="H14" s="4">
        <v>30</v>
      </c>
      <c r="I14" s="4">
        <v>22</v>
      </c>
      <c r="L14" s="177" t="s">
        <v>247</v>
      </c>
      <c r="M14" s="20" t="s">
        <v>81</v>
      </c>
      <c r="N14" s="114">
        <v>0.25</v>
      </c>
      <c r="O14" s="114">
        <v>0.21</v>
      </c>
      <c r="P14" s="114">
        <v>0.32</v>
      </c>
      <c r="Q14" s="114">
        <v>0.35</v>
      </c>
      <c r="R14" s="114">
        <v>0.34</v>
      </c>
      <c r="S14" s="114">
        <v>0.4</v>
      </c>
      <c r="T14" s="114">
        <v>0.45</v>
      </c>
    </row>
    <row r="15" spans="1:20">
      <c r="A15" s="177"/>
      <c r="B15" s="20" t="s">
        <v>82</v>
      </c>
      <c r="C15" s="4">
        <v>20</v>
      </c>
      <c r="D15" s="4">
        <v>20</v>
      </c>
      <c r="E15" s="4">
        <v>12</v>
      </c>
      <c r="F15" s="4">
        <v>10</v>
      </c>
      <c r="G15" s="21">
        <v>13</v>
      </c>
      <c r="H15" s="4">
        <v>10</v>
      </c>
      <c r="I15" s="4">
        <v>12</v>
      </c>
      <c r="L15" s="177"/>
      <c r="M15" s="20" t="s">
        <v>82</v>
      </c>
      <c r="N15" s="114">
        <v>0.5</v>
      </c>
      <c r="O15" s="114">
        <v>0.5</v>
      </c>
      <c r="P15" s="114">
        <v>0.7</v>
      </c>
      <c r="Q15" s="114">
        <v>0.75</v>
      </c>
      <c r="R15" s="114">
        <v>0.8</v>
      </c>
      <c r="S15" s="114">
        <v>1</v>
      </c>
      <c r="T15" s="114">
        <v>1.05</v>
      </c>
    </row>
    <row r="16" spans="1:20">
      <c r="A16" s="178" t="s">
        <v>248</v>
      </c>
      <c r="B16" s="20" t="s">
        <v>81</v>
      </c>
      <c r="C16" s="4">
        <v>36</v>
      </c>
      <c r="D16" s="4">
        <v>35</v>
      </c>
      <c r="E16" s="4">
        <v>27</v>
      </c>
      <c r="F16" s="4">
        <v>32.799999999999997</v>
      </c>
      <c r="G16" s="4">
        <v>36</v>
      </c>
      <c r="H16" s="4">
        <v>38</v>
      </c>
      <c r="I16" s="4">
        <v>42</v>
      </c>
      <c r="L16" s="178" t="s">
        <v>248</v>
      </c>
      <c r="M16" s="20" t="s">
        <v>81</v>
      </c>
      <c r="N16" s="114">
        <v>0.2</v>
      </c>
      <c r="O16" s="114">
        <v>0.16</v>
      </c>
      <c r="P16" s="114">
        <v>0.25</v>
      </c>
      <c r="Q16" s="114">
        <v>0.27</v>
      </c>
      <c r="R16" s="114">
        <v>0.23</v>
      </c>
      <c r="S16" s="114">
        <v>0.3</v>
      </c>
      <c r="T16" s="114">
        <v>0.28000000000000003</v>
      </c>
    </row>
    <row r="17" spans="1:20">
      <c r="A17" s="179"/>
      <c r="B17" s="20" t="s">
        <v>82</v>
      </c>
      <c r="C17" s="4">
        <v>15</v>
      </c>
      <c r="D17" s="4">
        <v>15</v>
      </c>
      <c r="E17" s="4">
        <v>15</v>
      </c>
      <c r="F17" s="4">
        <v>15</v>
      </c>
      <c r="G17" s="4">
        <v>19.600000000000001</v>
      </c>
      <c r="H17" s="4">
        <v>19.600000000000001</v>
      </c>
      <c r="I17" s="4">
        <v>16.3</v>
      </c>
      <c r="L17" s="179"/>
      <c r="M17" s="20" t="s">
        <v>82</v>
      </c>
      <c r="N17" s="114">
        <v>0.28000000000000003</v>
      </c>
      <c r="O17" s="114">
        <v>0.4</v>
      </c>
      <c r="P17" s="114">
        <v>0.45</v>
      </c>
      <c r="Q17" s="114">
        <v>0.49</v>
      </c>
      <c r="R17" s="114">
        <v>0.6</v>
      </c>
      <c r="S17" s="114">
        <v>0.65</v>
      </c>
      <c r="T17" s="114">
        <v>0.68</v>
      </c>
    </row>
  </sheetData>
  <mergeCells count="14">
    <mergeCell ref="A16:A17"/>
    <mergeCell ref="L16:L17"/>
    <mergeCell ref="A8:A9"/>
    <mergeCell ref="L8:L9"/>
    <mergeCell ref="A10:A11"/>
    <mergeCell ref="L10:L11"/>
    <mergeCell ref="A12:A13"/>
    <mergeCell ref="L12:L13"/>
    <mergeCell ref="A3:A4"/>
    <mergeCell ref="L3:L4"/>
    <mergeCell ref="A5:A6"/>
    <mergeCell ref="L5:L6"/>
    <mergeCell ref="A14:A15"/>
    <mergeCell ref="L14:L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Burkāni</vt:lpstr>
      <vt:lpstr>Drop Down</vt:lpstr>
      <vt:lpstr>Grafikiem</vt:lpstr>
      <vt:lpstr>Ražības</vt:lpstr>
      <vt:lpstr>Burkāni!Print_Area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2026-05-28T07:46:26Z</dcterms:modified>
</cp:coreProperties>
</file>