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740" documentId="8_{B4B66114-4B7B-4096-A40D-7627F3F724FD}" xr6:coauthVersionLast="47" xr6:coauthVersionMax="47" xr10:uidLastSave="{0FD9B8C4-CBFD-4983-A81C-55D9ADB5FB06}"/>
  <bookViews>
    <workbookView xWindow="-108" yWindow="-108" windowWidth="23256" windowHeight="12456" tabRatio="450" xr2:uid="{DADFE330-FACB-44A0-8F79-1E2B72DA3A3B}"/>
  </bookViews>
  <sheets>
    <sheet name="Auza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Auzas!$B$1:$AF$62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8" i="6" l="1"/>
  <c r="O10" i="6"/>
  <c r="D33" i="8" l="1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7" i="6"/>
  <c r="O6" i="6"/>
  <c r="O8" i="6" l="1"/>
  <c r="O51" i="6" s="1"/>
  <c r="O32" i="6"/>
  <c r="O49" i="6"/>
  <c r="G3" i="8"/>
  <c r="F9" i="8" s="1"/>
  <c r="O50" i="6"/>
  <c r="G4" i="8" s="1"/>
  <c r="F10" i="8" s="1"/>
  <c r="O52" i="6"/>
  <c r="G5" i="8" s="1"/>
  <c r="F11" i="8" s="1"/>
  <c r="O59" i="6" l="1"/>
  <c r="K9" i="8"/>
  <c r="K10" i="8" l="1"/>
  <c r="K11" i="8" l="1"/>
</calcChain>
</file>

<file path=xl/sharedStrings.xml><?xml version="1.0" encoding="utf-8"?>
<sst xmlns="http://schemas.openxmlformats.org/spreadsheetml/2006/main" count="716" uniqueCount="371">
  <si>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</si>
  <si>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</si>
  <si>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</si>
  <si>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</si>
  <si>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</si>
  <si>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</si>
  <si>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</si>
  <si>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</si>
  <si>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</si>
  <si>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</si>
  <si>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</si>
  <si>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</si>
  <si>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</si>
  <si>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</si>
  <si>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</si>
  <si>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</si>
  <si>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</si>
  <si>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</si>
  <si>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</si>
  <si>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</si>
  <si>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</si>
  <si>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</si>
  <si>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</si>
  <si>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</si>
  <si>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</si>
  <si>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</si>
  <si>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</si>
  <si>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</si>
  <si>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</si>
  <si>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</si>
  <si>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</si>
  <si>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</si>
  <si>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</si>
  <si>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</si>
  <si>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</si>
  <si>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</si>
  <si>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</si>
  <si>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</si>
  <si>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</si>
  <si>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</si>
  <si>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</si>
  <si>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</si>
  <si>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</si>
  <si>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</si>
  <si>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</si>
  <si>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</si>
  <si>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</si>
  <si>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</si>
  <si>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</si>
  <si>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</si>
  <si>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</si>
  <si>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</si>
  <si>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</si>
  <si>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</si>
  <si>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</si>
  <si>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</si>
  <si>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</si>
  <si>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</si>
  <si>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</si>
  <si>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</si>
  <si>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</si>
  <si>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</si>
  <si>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Accurate 200 WG </t>
  </si>
  <si>
    <t xml:space="preserve">2,4-D Nufarm </t>
  </si>
  <si>
    <t xml:space="preserve">Bariton Super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</si>
  <si>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</si>
  <si>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</si>
  <si>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</si>
  <si>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</si>
  <si>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</si>
  <si>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</si>
  <si>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</si>
  <si>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</si>
  <si>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</si>
  <si>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</si>
  <si>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</si>
  <si>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</si>
  <si>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</si>
  <si>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</si>
  <si>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</si>
  <si>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</si>
  <si>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Estet 600 EC</t>
  </si>
  <si>
    <t>Flurostar 180</t>
  </si>
  <si>
    <t>Flurostar Forte</t>
  </si>
  <si>
    <t>Fragma</t>
  </si>
  <si>
    <t>Galistop 200</t>
  </si>
  <si>
    <t>Globaztar 250 SC</t>
  </si>
  <si>
    <t>Flexity</t>
  </si>
  <si>
    <t>Carnadine Extra</t>
  </si>
  <si>
    <t>Ciperkils 500 e.k.</t>
  </si>
  <si>
    <t>Decis Forte</t>
  </si>
  <si>
    <t>Decis Mega</t>
  </si>
  <si>
    <t>Evure</t>
  </si>
  <si>
    <t>Karate Zeon 5 CS</t>
  </si>
  <si>
    <t>Teppeki</t>
  </si>
  <si>
    <t>Celest Trio 060 FS</t>
  </si>
  <si>
    <t>Kinto Plus</t>
  </si>
  <si>
    <t>Maxim Extra 050 FS</t>
  </si>
  <si>
    <t>Vibrance Pro</t>
  </si>
  <si>
    <t>Vibrance Star</t>
  </si>
  <si>
    <t>Vibrance Trio</t>
  </si>
  <si>
    <t>CCC</t>
  </si>
  <si>
    <t>Cuadro NT</t>
  </si>
  <si>
    <t>Medax Top</t>
  </si>
  <si>
    <t>Moddus 250 EC</t>
  </si>
  <si>
    <t>Moddus Start</t>
  </si>
  <si>
    <t>Moxa</t>
  </si>
  <si>
    <t>Regucil</t>
  </si>
  <si>
    <t>Regucil Start</t>
  </si>
  <si>
    <t>Stabilan 400 SL</t>
  </si>
  <si>
    <t>Stabilan 750 SL</t>
  </si>
  <si>
    <t>Stemper</t>
  </si>
  <si>
    <t>Tempo</t>
  </si>
  <si>
    <t>Lima Oro</t>
  </si>
  <si>
    <t>Limgol</t>
  </si>
  <si>
    <t>Meridian</t>
  </si>
  <si>
    <t>Artina EC</t>
  </si>
  <si>
    <t>Ascra Xpro</t>
  </si>
  <si>
    <t>Balaya</t>
  </si>
  <si>
    <t>Benafar</t>
  </si>
  <si>
    <t>Capalo Revy</t>
  </si>
  <si>
    <t>Comet Pro</t>
  </si>
  <si>
    <t>Euskatel</t>
  </si>
  <si>
    <t>Hutton Flex</t>
  </si>
  <si>
    <t>Imtrex XE</t>
  </si>
  <si>
    <t>Innox</t>
  </si>
  <si>
    <t>Joust</t>
  </si>
  <si>
    <t>Lenvyor</t>
  </si>
  <si>
    <t>Librax</t>
  </si>
  <si>
    <t>Maxentis</t>
  </si>
  <si>
    <t>Orius 250 EW</t>
  </si>
  <si>
    <t>Patel 300 EC</t>
  </si>
  <si>
    <t>Pecari 300 EC</t>
  </si>
  <si>
    <t>Pioli</t>
  </si>
  <si>
    <t>Plexeo 90</t>
  </si>
  <si>
    <t>Poleposition 300 EC</t>
  </si>
  <si>
    <t>Priaxor</t>
  </si>
  <si>
    <t>Property 180 SC</t>
  </si>
  <si>
    <t>Protendo 300 EC</t>
  </si>
  <si>
    <t>Prosaro</t>
  </si>
  <si>
    <t>Remocco 90</t>
  </si>
  <si>
    <t>Revystar XL</t>
  </si>
  <si>
    <t>Revytrex</t>
  </si>
  <si>
    <t>Seedron</t>
  </si>
  <si>
    <t>Siltra Xpro</t>
  </si>
  <si>
    <t>Silvron</t>
  </si>
  <si>
    <t>Soratel</t>
  </si>
  <si>
    <t>Syrius</t>
  </si>
  <si>
    <t>Tetatra</t>
  </si>
  <si>
    <t>Turret 90</t>
  </si>
  <si>
    <t>Granstar Premia 50 SX</t>
  </si>
  <si>
    <t>Grodyl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</si>
  <si>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</si>
  <si>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</si>
  <si>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</si>
  <si>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</si>
  <si>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</si>
  <si>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</si>
  <si>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</si>
  <si>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</si>
  <si>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</si>
  <si>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</si>
  <si>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</si>
  <si>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</si>
  <si>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</si>
  <si>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</si>
  <si>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</si>
  <si>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</si>
  <si>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</si>
  <si>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</si>
  <si>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</si>
  <si>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</si>
  <si>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</si>
  <si>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</si>
  <si>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</si>
  <si>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</si>
  <si>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</si>
  <si>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</si>
  <si>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</si>
  <si>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</si>
  <si>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</si>
  <si>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</si>
  <si>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</si>
  <si>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</si>
  <si>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</si>
  <si>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</si>
  <si>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SuPrim</t>
  </si>
  <si>
    <t>Tandus</t>
  </si>
  <si>
    <t>TBM 75 WG</t>
  </si>
  <si>
    <t>Tomahawk 200 EC</t>
  </si>
  <si>
    <t>Tribenocare 75 WG</t>
  </si>
  <si>
    <t>Trimmer 50 SG</t>
  </si>
  <si>
    <t>Trimmer 500 WG</t>
  </si>
  <si>
    <t>Tripali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</si>
  <si>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</si>
  <si>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</si>
  <si>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</si>
  <si>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</si>
  <si>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</si>
  <si>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</si>
  <si>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</si>
  <si>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</si>
  <si>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</si>
  <si>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</si>
  <si>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</si>
  <si>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</si>
  <si>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</si>
  <si>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</si>
  <si>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</si>
  <si>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</si>
  <si>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</si>
  <si>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</si>
  <si>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</si>
  <si>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</si>
  <si>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</si>
  <si>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</si>
  <si>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</si>
  <si>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</si>
  <si>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</si>
  <si>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</si>
  <si>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</si>
  <si>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</si>
  <si>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</si>
  <si>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</si>
  <si>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</si>
  <si>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</si>
  <si>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</si>
  <si>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</si>
  <si>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</si>
  <si>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</si>
  <si>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</si>
  <si>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</si>
  <si>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</si>
  <si>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</si>
  <si>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</si>
  <si>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</si>
  <si>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</si>
  <si>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</si>
  <si>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</si>
  <si>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</si>
  <si>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</si>
  <si>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</si>
  <si>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</si>
  <si>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</si>
  <si>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</si>
  <si>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</si>
  <si>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</si>
  <si>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</si>
  <si>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</si>
  <si>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</si>
  <si>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</si>
  <si>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</si>
  <si>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</si>
  <si>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</si>
  <si>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</si>
  <si>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</si>
  <si>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</si>
  <si>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</si>
  <si>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</si>
  <si>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</si>
  <si>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</si>
  <si>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</si>
  <si>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</si>
  <si>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</si>
  <si>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</si>
  <si>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</si>
  <si>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</si>
  <si>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</si>
  <si>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</si>
  <si>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</si>
  <si>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</si>
  <si>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</si>
  <si>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</si>
  <si>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</si>
  <si>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</si>
  <si>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</si>
  <si>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</si>
  <si>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</si>
  <si>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</si>
  <si>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</si>
  <si>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</si>
  <si>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</si>
  <si>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</si>
  <si>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</si>
  <si>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</si>
  <si>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</si>
  <si>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</si>
  <si>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</si>
  <si>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</si>
  <si>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</si>
  <si>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</si>
  <si>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</si>
  <si>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</si>
  <si>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</si>
  <si>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</si>
  <si>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</si>
  <si>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</si>
  <si>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</si>
  <si>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</si>
  <si>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</si>
  <si>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</si>
  <si>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</si>
  <si>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</si>
  <si>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</si>
  <si>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</si>
  <si>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</si>
  <si>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</si>
  <si>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</si>
  <si>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</si>
  <si>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</si>
  <si>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</si>
  <si>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</si>
  <si>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</si>
  <si>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</si>
  <si>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</si>
  <si>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</si>
  <si>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</si>
  <si>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</si>
  <si>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</si>
  <si>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</si>
  <si>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</si>
  <si>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</si>
  <si>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</si>
  <si>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</si>
  <si>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</si>
  <si>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</si>
  <si>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</si>
  <si>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</si>
  <si>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</si>
  <si>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</si>
  <si>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</si>
  <si>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</si>
  <si>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</si>
  <si>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</si>
  <si>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</si>
  <si>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Redigo Pro</t>
  </si>
  <si>
    <t>Rosate 360 TF</t>
  </si>
  <si>
    <t xml:space="preserve">Bioloģiski </t>
  </si>
  <si>
    <t>Auzām atļautie augu aizsardzības līdzekļi</t>
  </si>
  <si>
    <t>AUZAS</t>
  </si>
  <si>
    <t>Barbarian Biograde 360</t>
  </si>
  <si>
    <t>Barbarian Hi-Aktiv</t>
  </si>
  <si>
    <t>Barbarian Super 360</t>
  </si>
  <si>
    <t>Clinic Up</t>
  </si>
  <si>
    <t>Gallup Super 360</t>
  </si>
  <si>
    <t>Granprotec</t>
  </si>
  <si>
    <t>Ironmax Pro</t>
  </si>
  <si>
    <t>Monosate G</t>
  </si>
  <si>
    <t>Auzas ar āboliņa pasēju</t>
  </si>
  <si>
    <t>Auzas ar sarkanās auzenes vai ganību airenes pasēju</t>
  </si>
  <si>
    <t>Auzas ar stiebrzāļu pasēju</t>
  </si>
  <si>
    <t>Duplosan Super</t>
  </si>
  <si>
    <t>Ziemas rapsis</t>
  </si>
  <si>
    <t>Artina Gold</t>
  </si>
  <si>
    <t>Buster Star 75 WG</t>
  </si>
  <si>
    <t>Brodal</t>
  </si>
  <si>
    <t>Cameo SX</t>
  </si>
  <si>
    <t>Click 750 SL</t>
  </si>
  <si>
    <t>Cyperkill Max 500 EC</t>
  </si>
  <si>
    <t>Director</t>
  </si>
  <si>
    <t>Fila</t>
  </si>
  <si>
    <t>Forapro</t>
  </si>
  <si>
    <t>Kestrel</t>
  </si>
  <si>
    <t>Madmax Pro 350 SC</t>
  </si>
  <si>
    <t>MAP</t>
  </si>
  <si>
    <t>Mavrik 2F</t>
  </si>
  <si>
    <t>Mirador Forte</t>
  </si>
  <si>
    <t>Plexeo Plus</t>
  </si>
  <si>
    <t>Graudaugi</t>
  </si>
  <si>
    <t xml:space="preserve">Vitrol GB </t>
  </si>
  <si>
    <t>Ferrocious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</si>
</sst>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68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16" fillId="0" borderId="36" xfId="1" applyFont="1" applyBorder="1" applyAlignment="1">
      <alignment horizontal="center" vertical="center" wrapText="1"/>
    </xf>
    <xf numFmtId="0" fontId="5" fillId="0" borderId="36" xfId="1" applyFont="1" applyBorder="1"/>
    <xf numFmtId="2" fontId="16" fillId="0" borderId="36" xfId="1" applyNumberFormat="1" applyFont="1" applyBorder="1" applyAlignment="1">
      <alignment horizontal="center"/>
    </xf>
    <xf numFmtId="2" fontId="17" fillId="0" borderId="36" xfId="1" applyNumberFormat="1" applyFont="1" applyBorder="1" applyAlignment="1">
      <alignment horizontal="center"/>
    </xf>
    <xf numFmtId="2" fontId="17" fillId="3" borderId="36" xfId="1" applyNumberFormat="1" applyFont="1" applyFill="1" applyBorder="1" applyAlignment="1">
      <alignment horizontal="center"/>
    </xf>
    <xf numFmtId="2" fontId="17" fillId="8" borderId="36" xfId="1" applyNumberFormat="1" applyFont="1" applyFill="1" applyBorder="1" applyAlignment="1">
      <alignment horizontal="center"/>
    </xf>
    <xf numFmtId="0" fontId="17" fillId="0" borderId="36" xfId="1" applyFont="1" applyBorder="1" applyAlignment="1">
      <alignment horizontal="left"/>
    </xf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wrapText="1"/>
    </xf>
    <xf numFmtId="0" fontId="16" fillId="0" borderId="36" xfId="1" applyFont="1" applyBorder="1" applyAlignment="1">
      <alignment horizontal="center" vertical="center" wrapText="1"/>
    </xf>
    <xf numFmtId="0" fontId="17" fillId="0" borderId="36" xfId="1" applyFont="1" applyBorder="1" applyAlignment="1">
      <alignment horizont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7" fillId="0" borderId="36" xfId="1" applyFont="1" applyBorder="1" applyAlignment="1">
      <alignment horizontal="right" inden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310</c:v>
                </c:pt>
                <c:pt idx="1">
                  <c:v>465</c:v>
                </c:pt>
                <c:pt idx="2">
                  <c:v>620</c:v>
                </c:pt>
                <c:pt idx="3">
                  <c:v>775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0</c:formatCode>
                <c:ptCount val="5"/>
                <c:pt idx="0">
                  <c:v>536.48623999999995</c:v>
                </c:pt>
                <c:pt idx="1">
                  <c:v>597.69623999999999</c:v>
                </c:pt>
                <c:pt idx="2">
                  <c:v>660.50623999999993</c:v>
                </c:pt>
                <c:pt idx="3">
                  <c:v>750.56124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1.6150101542173799E-2"/>
                  <c:y val="-1.992553621380287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DFC-4AE4-97A7-182A901DE37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2 t/ha</c:v>
                </c:pt>
                <c:pt idx="1">
                  <c:v>3 t/ha</c:v>
                </c:pt>
                <c:pt idx="2">
                  <c:v>4 t/ha</c:v>
                </c:pt>
                <c:pt idx="3">
                  <c:v>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0</c:formatCode>
                <c:ptCount val="5"/>
                <c:pt idx="0">
                  <c:v>-226.48623999999995</c:v>
                </c:pt>
                <c:pt idx="1">
                  <c:v>-132.69623999999999</c:v>
                </c:pt>
                <c:pt idx="2">
                  <c:v>-40.506239999999934</c:v>
                </c:pt>
                <c:pt idx="3">
                  <c:v>24.438760000000002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260</c:v>
                </c:pt>
                <c:pt idx="1">
                  <c:v>520</c:v>
                </c:pt>
                <c:pt idx="2">
                  <c:v>780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0</c:formatCode>
                <c:ptCount val="4"/>
                <c:pt idx="0">
                  <c:v>415.11</c:v>
                </c:pt>
                <c:pt idx="1">
                  <c:v>464.52</c:v>
                </c:pt>
                <c:pt idx="2">
                  <c:v>619.82500000000005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1 t/ha</c:v>
                </c:pt>
                <c:pt idx="1">
                  <c:v>2 t/ha</c:v>
                </c:pt>
                <c:pt idx="2">
                  <c:v>3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0</c:formatCode>
                <c:ptCount val="4"/>
                <c:pt idx="0">
                  <c:v>-155.11000000000001</c:v>
                </c:pt>
                <c:pt idx="1">
                  <c:v>55.480000000000018</c:v>
                </c:pt>
                <c:pt idx="2">
                  <c:v>160.17499999999995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159</c:v>
                </c:pt>
                <c:pt idx="1">
                  <c:v>175</c:v>
                </c:pt>
                <c:pt idx="2">
                  <c:v>285</c:v>
                </c:pt>
                <c:pt idx="3">
                  <c:v>211</c:v>
                </c:pt>
                <c:pt idx="4">
                  <c:v>190</c:v>
                </c:pt>
                <c:pt idx="5">
                  <c:v>155</c:v>
                </c:pt>
                <c:pt idx="6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200</c:v>
                </c:pt>
                <c:pt idx="1">
                  <c:v>230</c:v>
                </c:pt>
                <c:pt idx="2">
                  <c:v>340</c:v>
                </c:pt>
                <c:pt idx="3">
                  <c:v>255</c:v>
                </c:pt>
                <c:pt idx="4">
                  <c:v>295</c:v>
                </c:pt>
                <c:pt idx="5">
                  <c:v>260</c:v>
                </c:pt>
                <c:pt idx="6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Auzu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3.6</c:v>
                </c:pt>
                <c:pt idx="1">
                  <c:v>2.2000000000000002</c:v>
                </c:pt>
                <c:pt idx="2">
                  <c:v>4.3</c:v>
                </c:pt>
                <c:pt idx="3">
                  <c:v>2.6</c:v>
                </c:pt>
                <c:pt idx="4">
                  <c:v>2.9</c:v>
                </c:pt>
                <c:pt idx="5">
                  <c:v>2.8</c:v>
                </c:pt>
                <c:pt idx="6">
                  <c:v>3.07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1.8</c:v>
                </c:pt>
                <c:pt idx="2">
                  <c:v>2.4</c:v>
                </c:pt>
                <c:pt idx="3">
                  <c:v>1.8</c:v>
                </c:pt>
                <c:pt idx="4">
                  <c:v>1.4</c:v>
                </c:pt>
                <c:pt idx="5">
                  <c:v>1.6</c:v>
                </c:pt>
                <c:pt idx="6">
                  <c:v>1.75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E2841">
                <a:lumMod val="50000"/>
                <a:lumOff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auzu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auzām,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auzām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auzas vidēji tiek transportēti 60 km lielā attālumā pa 20 t vienā reizē. Auzu kaltēšanai izvēlēti 4 t%, jo 2025. gads nebija labvēlīgs auzu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666750</xdr:colOff>
      <xdr:row>1</xdr:row>
      <xdr:rowOff>0</xdr:rowOff>
    </xdr:from>
    <xdr:to>
      <xdr:col>8</xdr:col>
      <xdr:colOff>1333499</xdr:colOff>
      <xdr:row>53</xdr:row>
      <xdr:rowOff>348516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997ACB0A-0ED9-8CE8-2DBC-F77540A62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62063" y="714375"/>
          <a:ext cx="20621624" cy="1813645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78"/>
  <sheetViews>
    <sheetView showGridLines="0" tabSelected="1" zoomScale="40" zoomScaleNormal="40" zoomScaleSheetLayoutView="40" workbookViewId="0">
      <selection activeCell="J13" sqref="J13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19" width="20" style="2" customWidth="1"/>
    <col min="20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16" t="s">
        <v>339</v>
      </c>
      <c r="L2" s="80" t="s">
        <v>0</v>
      </c>
      <c r="M2" s="130" t="s">
        <v>200</v>
      </c>
      <c r="N2" s="131"/>
      <c r="O2" s="132"/>
      <c r="P2" s="1"/>
      <c r="S2" s="3"/>
    </row>
    <row r="3" spans="1:46" ht="26.4" customHeight="1">
      <c r="K3" s="117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33" t="s">
        <v>3</v>
      </c>
      <c r="L4" s="134"/>
      <c r="M4" s="134"/>
      <c r="N4" s="134"/>
      <c r="O4" s="135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36" t="s">
        <v>5</v>
      </c>
      <c r="L9" s="137"/>
      <c r="M9" s="137"/>
      <c r="N9" s="137"/>
      <c r="O9" s="138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41" t="s">
        <v>196</v>
      </c>
      <c r="N11" s="142"/>
      <c r="O11" s="143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271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202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36" t="s">
        <v>8</v>
      </c>
      <c r="L33" s="137"/>
      <c r="M33" s="137"/>
      <c r="N33" s="137"/>
      <c r="O33" s="138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44" t="s">
        <v>10</v>
      </c>
      <c r="L50" s="145"/>
      <c r="M50" s="145"/>
      <c r="N50" s="145"/>
      <c r="O50" s="66">
        <f>O32+O49</f>
        <v>0</v>
      </c>
      <c r="P50" s="1"/>
    </row>
    <row r="51" spans="2:16" ht="31.5" customHeight="1">
      <c r="K51" s="67" t="s">
        <v>197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198</v>
      </c>
      <c r="L52" s="73"/>
      <c r="M52" s="74"/>
      <c r="N52" s="74"/>
      <c r="O52" s="75">
        <f>O8-O50</f>
        <v>0</v>
      </c>
      <c r="P52" s="1"/>
    </row>
    <row r="53" spans="2:16" ht="28.2">
      <c r="K53" s="146" t="s">
        <v>11</v>
      </c>
      <c r="L53" s="147"/>
      <c r="M53" s="147"/>
      <c r="N53" s="147"/>
      <c r="O53" s="148"/>
      <c r="P53" s="1"/>
    </row>
    <row r="54" spans="2:16" ht="28.2">
      <c r="K54" s="149"/>
      <c r="L54" s="150"/>
      <c r="M54" s="150"/>
      <c r="N54" s="76"/>
      <c r="O54" s="17">
        <v>0</v>
      </c>
      <c r="P54" s="1"/>
    </row>
    <row r="55" spans="2:16" ht="28.2">
      <c r="K55" s="139"/>
      <c r="L55" s="140"/>
      <c r="M55" s="140"/>
      <c r="N55" s="76"/>
      <c r="O55" s="17">
        <v>0</v>
      </c>
      <c r="P55" s="1"/>
    </row>
    <row r="56" spans="2:16" ht="28.2">
      <c r="K56" s="139"/>
      <c r="L56" s="140"/>
      <c r="M56" s="140"/>
      <c r="N56" s="76"/>
      <c r="O56" s="17">
        <v>0</v>
      </c>
      <c r="P56" s="1"/>
    </row>
    <row r="57" spans="2:16" ht="28.2">
      <c r="K57" s="118"/>
      <c r="L57" s="119"/>
      <c r="M57" s="119"/>
      <c r="N57" s="76"/>
      <c r="O57" s="77">
        <v>0</v>
      </c>
      <c r="P57" s="1"/>
    </row>
    <row r="58" spans="2:16" ht="28.2" thickBot="1">
      <c r="K58" s="123" t="s">
        <v>24</v>
      </c>
      <c r="L58" s="124"/>
      <c r="M58" s="124"/>
      <c r="N58" s="124"/>
      <c r="O58" s="78">
        <f>SUM(O54:O57)</f>
        <v>0</v>
      </c>
      <c r="P58" s="1"/>
    </row>
    <row r="59" spans="2:16" ht="31.5" customHeight="1" thickBot="1">
      <c r="K59" s="125" t="s">
        <v>199</v>
      </c>
      <c r="L59" s="126"/>
      <c r="M59" s="126"/>
      <c r="N59" s="126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21"/>
      <c r="C61" s="122"/>
      <c r="D61" s="122"/>
      <c r="E61" s="122"/>
      <c r="F61" s="122"/>
      <c r="G61" s="122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9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9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9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9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9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9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9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9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9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9" ht="28.95" customHeight="1">
      <c r="B122" s="120" t="s">
        <v>338</v>
      </c>
      <c r="C122" s="120"/>
      <c r="D122" s="120"/>
      <c r="E122" s="120"/>
      <c r="F122" s="120"/>
      <c r="G122" s="120"/>
      <c r="H122" s="7"/>
      <c r="I122" s="7"/>
      <c r="J122" s="127" t="s">
        <v>272</v>
      </c>
      <c r="K122" s="127"/>
      <c r="L122" s="127"/>
      <c r="M122" s="127"/>
      <c r="N122" s="127"/>
      <c r="O122" s="127"/>
      <c r="P122" s="127"/>
      <c r="Q122" s="127"/>
      <c r="R122" s="127"/>
      <c r="S122" s="127"/>
    </row>
    <row r="123" spans="2:19" ht="173.25" customHeight="1">
      <c r="B123" s="106" t="s">
        <v>27</v>
      </c>
      <c r="C123" s="106" t="s">
        <v>28</v>
      </c>
      <c r="D123" s="106" t="s">
        <v>29</v>
      </c>
      <c r="E123" s="106" t="s">
        <v>60</v>
      </c>
      <c r="F123" s="106" t="s">
        <v>42</v>
      </c>
      <c r="G123" s="106" t="s">
        <v>66</v>
      </c>
      <c r="H123" s="7"/>
      <c r="I123" s="7"/>
      <c r="J123" s="108" t="s">
        <v>273</v>
      </c>
      <c r="K123" s="128" t="s">
        <v>274</v>
      </c>
      <c r="L123" s="128"/>
      <c r="M123" s="128"/>
      <c r="N123" s="108" t="s">
        <v>275</v>
      </c>
      <c r="O123" s="108" t="s">
        <v>276</v>
      </c>
      <c r="P123" s="108" t="s">
        <v>277</v>
      </c>
      <c r="Q123" s="108" t="s">
        <v>278</v>
      </c>
      <c r="R123" s="108" t="s">
        <v>279</v>
      </c>
      <c r="S123" s="108" t="s">
        <v>280</v>
      </c>
    </row>
    <row r="124" spans="2:19" ht="27" customHeight="1">
      <c r="B124" s="115" t="s">
        <v>223</v>
      </c>
      <c r="C124" s="115"/>
      <c r="D124" s="115"/>
      <c r="E124" s="115"/>
      <c r="F124" s="115"/>
      <c r="G124" s="115"/>
      <c r="H124" s="7"/>
      <c r="I124" s="7"/>
      <c r="J124" s="107"/>
      <c r="K124" s="129">
        <v>1</v>
      </c>
      <c r="L124" s="129"/>
      <c r="M124" s="129"/>
      <c r="N124" s="107">
        <v>2</v>
      </c>
      <c r="O124" s="107">
        <v>3</v>
      </c>
      <c r="P124" s="107">
        <v>4</v>
      </c>
      <c r="Q124" s="107">
        <v>5</v>
      </c>
      <c r="R124" s="107">
        <v>6</v>
      </c>
      <c r="S124" s="107">
        <v>7</v>
      </c>
    </row>
    <row r="125" spans="2:19" ht="28.2">
      <c r="B125" s="107" t="s">
        <v>63</v>
      </c>
      <c r="C125" s="107" t="s">
        <v>116</v>
      </c>
      <c r="D125" s="107" t="s">
        <v>61</v>
      </c>
      <c r="E125" s="107" t="s">
        <v>64</v>
      </c>
      <c r="F125" s="107" t="s">
        <v>65</v>
      </c>
      <c r="G125" s="107" t="s">
        <v>67</v>
      </c>
      <c r="H125" s="7"/>
      <c r="I125" s="7"/>
      <c r="J125" s="107">
        <v>1</v>
      </c>
      <c r="K125" s="114" t="s">
        <v>281</v>
      </c>
      <c r="L125" s="114"/>
      <c r="M125" s="114"/>
      <c r="N125" s="107" t="s">
        <v>282</v>
      </c>
      <c r="O125" s="110">
        <v>44.29</v>
      </c>
      <c r="P125" s="111">
        <v>44.717391304347828</v>
      </c>
      <c r="Q125" s="112">
        <f>O125*100/P125-100</f>
        <v>-0.95576081672338375</v>
      </c>
      <c r="R125" s="111">
        <v>60</v>
      </c>
      <c r="S125" s="111">
        <v>20</v>
      </c>
    </row>
    <row r="126" spans="2:19" ht="28.2">
      <c r="B126" s="107" t="s">
        <v>62</v>
      </c>
      <c r="C126" s="107" t="s">
        <v>353</v>
      </c>
      <c r="D126" s="107" t="s">
        <v>88</v>
      </c>
      <c r="E126" s="107" t="s">
        <v>95</v>
      </c>
      <c r="F126" s="107" t="s">
        <v>101</v>
      </c>
      <c r="G126" s="107" t="s">
        <v>346</v>
      </c>
      <c r="H126" s="7"/>
      <c r="I126" s="7"/>
      <c r="J126" s="107">
        <v>2</v>
      </c>
      <c r="K126" s="114" t="s">
        <v>242</v>
      </c>
      <c r="L126" s="114"/>
      <c r="M126" s="114"/>
      <c r="N126" s="107" t="s">
        <v>282</v>
      </c>
      <c r="O126" s="110">
        <v>68.83</v>
      </c>
      <c r="P126" s="111">
        <v>65.042553191489361</v>
      </c>
      <c r="Q126" s="113">
        <f t="shared" ref="Q126:Q168" si="5">O126*100/P126-100</f>
        <v>5.8230291135099748</v>
      </c>
      <c r="R126" s="111">
        <v>90</v>
      </c>
      <c r="S126" s="111">
        <v>50</v>
      </c>
    </row>
    <row r="127" spans="2:19" ht="28.2">
      <c r="B127" s="107" t="s">
        <v>68</v>
      </c>
      <c r="C127" s="107" t="s">
        <v>117</v>
      </c>
      <c r="D127" s="107" t="s">
        <v>89</v>
      </c>
      <c r="E127" s="107" t="s">
        <v>96</v>
      </c>
      <c r="F127" s="107" t="s">
        <v>357</v>
      </c>
      <c r="G127" s="107" t="s">
        <v>113</v>
      </c>
      <c r="H127" s="7"/>
      <c r="I127" s="7"/>
      <c r="J127" s="107">
        <v>3</v>
      </c>
      <c r="K127" s="114" t="s">
        <v>233</v>
      </c>
      <c r="L127" s="114"/>
      <c r="M127" s="114"/>
      <c r="N127" s="107" t="s">
        <v>282</v>
      </c>
      <c r="O127" s="110">
        <v>36.880000000000003</v>
      </c>
      <c r="P127" s="111">
        <v>37.521739130434781</v>
      </c>
      <c r="Q127" s="112">
        <f t="shared" si="5"/>
        <v>-1.710312862108907</v>
      </c>
      <c r="R127" s="111">
        <v>50</v>
      </c>
      <c r="S127" s="111">
        <v>20</v>
      </c>
    </row>
    <row r="128" spans="2:19" ht="28.2">
      <c r="B128" s="107" t="s">
        <v>69</v>
      </c>
      <c r="C128" s="107" t="s">
        <v>118</v>
      </c>
      <c r="D128" s="107" t="s">
        <v>358</v>
      </c>
      <c r="E128" s="107" t="s">
        <v>97</v>
      </c>
      <c r="F128" s="107" t="s">
        <v>102</v>
      </c>
      <c r="G128" s="107" t="s">
        <v>114</v>
      </c>
      <c r="H128" s="7"/>
      <c r="I128" s="7"/>
      <c r="J128" s="107">
        <v>4</v>
      </c>
      <c r="K128" s="114" t="s">
        <v>322</v>
      </c>
      <c r="L128" s="114"/>
      <c r="M128" s="114"/>
      <c r="N128" s="107" t="s">
        <v>282</v>
      </c>
      <c r="O128" s="110">
        <v>63.57</v>
      </c>
      <c r="P128" s="111">
        <v>59</v>
      </c>
      <c r="Q128" s="113">
        <f t="shared" si="5"/>
        <v>7.7457627118644012</v>
      </c>
      <c r="R128" s="111">
        <v>90</v>
      </c>
      <c r="S128" s="111">
        <v>50</v>
      </c>
    </row>
    <row r="129" spans="2:19" ht="28.2">
      <c r="B129" s="107" t="s">
        <v>70</v>
      </c>
      <c r="C129" s="107" t="s">
        <v>119</v>
      </c>
      <c r="D129" s="107" t="s">
        <v>90</v>
      </c>
      <c r="E129" s="107" t="s">
        <v>335</v>
      </c>
      <c r="F129" s="107" t="s">
        <v>363</v>
      </c>
      <c r="G129" s="107" t="s">
        <v>115</v>
      </c>
      <c r="H129" s="7"/>
      <c r="I129" s="7"/>
      <c r="J129" s="107">
        <v>5</v>
      </c>
      <c r="K129" s="114" t="s">
        <v>321</v>
      </c>
      <c r="L129" s="114"/>
      <c r="M129" s="114"/>
      <c r="N129" s="107" t="s">
        <v>282</v>
      </c>
      <c r="O129" s="110">
        <v>65.709999999999994</v>
      </c>
      <c r="P129" s="111">
        <v>60</v>
      </c>
      <c r="Q129" s="113">
        <f t="shared" si="5"/>
        <v>9.5166666666666515</v>
      </c>
      <c r="R129" s="111">
        <v>100</v>
      </c>
      <c r="S129" s="111">
        <v>50</v>
      </c>
    </row>
    <row r="130" spans="2:19" ht="28.2">
      <c r="B130" s="107" t="s">
        <v>71</v>
      </c>
      <c r="C130" s="107" t="s">
        <v>120</v>
      </c>
      <c r="D130" s="107" t="s">
        <v>91</v>
      </c>
      <c r="E130" s="107" t="s">
        <v>98</v>
      </c>
      <c r="F130" s="107" t="s">
        <v>364</v>
      </c>
      <c r="G130" s="107"/>
      <c r="H130" s="7"/>
      <c r="I130" s="7"/>
      <c r="J130" s="107">
        <v>6</v>
      </c>
      <c r="K130" s="114" t="s">
        <v>283</v>
      </c>
      <c r="L130" s="114"/>
      <c r="M130" s="114"/>
      <c r="N130" s="107" t="s">
        <v>282</v>
      </c>
      <c r="O130" s="110">
        <v>28.56</v>
      </c>
      <c r="P130" s="111">
        <v>28.8</v>
      </c>
      <c r="Q130" s="112">
        <f t="shared" si="5"/>
        <v>-0.83333333333334281</v>
      </c>
      <c r="R130" s="111">
        <v>45</v>
      </c>
      <c r="S130" s="111">
        <v>12</v>
      </c>
    </row>
    <row r="131" spans="2:19" ht="28.2">
      <c r="B131" s="107" t="s">
        <v>340</v>
      </c>
      <c r="C131" s="107" t="s">
        <v>121</v>
      </c>
      <c r="D131" s="107" t="s">
        <v>81</v>
      </c>
      <c r="E131" s="107" t="s">
        <v>99</v>
      </c>
      <c r="F131" s="107" t="s">
        <v>103</v>
      </c>
      <c r="G131" s="107"/>
      <c r="H131" s="7"/>
      <c r="I131" s="7"/>
      <c r="J131" s="107">
        <v>7</v>
      </c>
      <c r="K131" s="114" t="s">
        <v>284</v>
      </c>
      <c r="L131" s="114"/>
      <c r="M131" s="114"/>
      <c r="N131" s="107" t="s">
        <v>282</v>
      </c>
      <c r="O131" s="110">
        <v>53.333333333333336</v>
      </c>
      <c r="P131" s="111">
        <v>52.5</v>
      </c>
      <c r="Q131" s="113">
        <f t="shared" si="5"/>
        <v>1.5873015873015959</v>
      </c>
      <c r="R131" s="111">
        <v>70</v>
      </c>
      <c r="S131" s="111">
        <v>40</v>
      </c>
    </row>
    <row r="132" spans="2:19" ht="28.2">
      <c r="B132" s="107" t="s">
        <v>341</v>
      </c>
      <c r="C132" s="107" t="s">
        <v>122</v>
      </c>
      <c r="D132" s="107" t="s">
        <v>92</v>
      </c>
      <c r="E132" s="107" t="s">
        <v>100</v>
      </c>
      <c r="F132" s="107" t="s">
        <v>104</v>
      </c>
      <c r="G132" s="107"/>
      <c r="H132" s="7"/>
      <c r="I132" s="7"/>
      <c r="J132" s="107">
        <v>8</v>
      </c>
      <c r="K132" s="114" t="s">
        <v>285</v>
      </c>
      <c r="L132" s="114"/>
      <c r="M132" s="114"/>
      <c r="N132" s="107" t="s">
        <v>282</v>
      </c>
      <c r="O132" s="110">
        <v>44.1</v>
      </c>
      <c r="P132" s="111">
        <v>44.2</v>
      </c>
      <c r="Q132" s="112">
        <f t="shared" si="5"/>
        <v>-0.22624434389140902</v>
      </c>
      <c r="R132" s="111">
        <v>60</v>
      </c>
      <c r="S132" s="111">
        <v>30</v>
      </c>
    </row>
    <row r="133" spans="2:19" ht="28.2">
      <c r="B133" s="107" t="s">
        <v>342</v>
      </c>
      <c r="C133" s="107" t="s">
        <v>87</v>
      </c>
      <c r="D133" s="107" t="s">
        <v>345</v>
      </c>
      <c r="E133" s="109"/>
      <c r="F133" s="107" t="s">
        <v>105</v>
      </c>
      <c r="G133" s="107"/>
      <c r="H133" s="7"/>
      <c r="I133" s="7"/>
      <c r="J133" s="107">
        <v>9</v>
      </c>
      <c r="K133" s="114" t="s">
        <v>320</v>
      </c>
      <c r="L133" s="114"/>
      <c r="M133" s="114"/>
      <c r="N133" s="107" t="s">
        <v>282</v>
      </c>
      <c r="O133" s="110">
        <v>60.26</v>
      </c>
      <c r="P133" s="111">
        <v>60.57692307692308</v>
      </c>
      <c r="Q133" s="112">
        <f t="shared" si="5"/>
        <v>-0.52317460317460984</v>
      </c>
      <c r="R133" s="111">
        <v>80</v>
      </c>
      <c r="S133" s="111">
        <v>45</v>
      </c>
    </row>
    <row r="134" spans="2:19" ht="28.2">
      <c r="B134" s="107" t="s">
        <v>72</v>
      </c>
      <c r="C134" s="107" t="s">
        <v>361</v>
      </c>
      <c r="D134" s="107" t="s">
        <v>93</v>
      </c>
      <c r="E134" s="107"/>
      <c r="F134" s="107" t="s">
        <v>106</v>
      </c>
      <c r="G134" s="107"/>
      <c r="H134" s="7"/>
      <c r="I134" s="7"/>
      <c r="J134" s="107">
        <v>10</v>
      </c>
      <c r="K134" s="114" t="s">
        <v>286</v>
      </c>
      <c r="L134" s="114"/>
      <c r="M134" s="114"/>
      <c r="N134" s="107" t="s">
        <v>282</v>
      </c>
      <c r="O134" s="110">
        <v>23.31</v>
      </c>
      <c r="P134" s="111">
        <v>22.7</v>
      </c>
      <c r="Q134" s="113">
        <f t="shared" si="5"/>
        <v>2.6872246696035234</v>
      </c>
      <c r="R134" s="111">
        <v>40</v>
      </c>
      <c r="S134" s="111">
        <v>15</v>
      </c>
    </row>
    <row r="135" spans="2:19" ht="28.2">
      <c r="B135" s="107" t="s">
        <v>355</v>
      </c>
      <c r="C135" s="107" t="s">
        <v>86</v>
      </c>
      <c r="D135" s="107" t="s">
        <v>362</v>
      </c>
      <c r="E135" s="109"/>
      <c r="F135" s="107" t="s">
        <v>107</v>
      </c>
      <c r="G135" s="107"/>
      <c r="H135" s="7"/>
      <c r="I135" s="7"/>
      <c r="J135" s="107">
        <v>11</v>
      </c>
      <c r="K135" s="114" t="s">
        <v>234</v>
      </c>
      <c r="L135" s="114"/>
      <c r="M135" s="114"/>
      <c r="N135" s="107" t="s">
        <v>282</v>
      </c>
      <c r="O135" s="110">
        <v>25</v>
      </c>
      <c r="P135" s="111">
        <v>26.9</v>
      </c>
      <c r="Q135" s="112">
        <f t="shared" si="5"/>
        <v>-7.0631970260222943</v>
      </c>
      <c r="R135" s="111">
        <v>35</v>
      </c>
      <c r="S135" s="111">
        <v>15</v>
      </c>
    </row>
    <row r="136" spans="2:19" ht="28.2">
      <c r="B136" s="107" t="s">
        <v>354</v>
      </c>
      <c r="C136" s="107" t="s">
        <v>123</v>
      </c>
      <c r="D136" s="107" t="s">
        <v>365</v>
      </c>
      <c r="E136" s="109"/>
      <c r="F136" s="107" t="s">
        <v>108</v>
      </c>
      <c r="G136" s="107"/>
      <c r="H136" s="7"/>
      <c r="I136" s="7"/>
      <c r="J136" s="107">
        <v>12</v>
      </c>
      <c r="K136" s="114" t="s">
        <v>319</v>
      </c>
      <c r="L136" s="114"/>
      <c r="M136" s="114"/>
      <c r="N136" s="107" t="s">
        <v>282</v>
      </c>
      <c r="O136" s="110">
        <v>80</v>
      </c>
      <c r="P136" s="111">
        <v>83.333333333333329</v>
      </c>
      <c r="Q136" s="112">
        <f t="shared" si="5"/>
        <v>-4</v>
      </c>
      <c r="R136" s="111">
        <v>100</v>
      </c>
      <c r="S136" s="111">
        <v>60</v>
      </c>
    </row>
    <row r="137" spans="2:19" ht="28.2">
      <c r="B137" s="107" t="s">
        <v>73</v>
      </c>
      <c r="C137" s="107" t="s">
        <v>124</v>
      </c>
      <c r="D137" s="107" t="s">
        <v>94</v>
      </c>
      <c r="E137" s="109"/>
      <c r="F137" s="107" t="s">
        <v>109</v>
      </c>
      <c r="G137" s="107"/>
      <c r="H137" s="7"/>
      <c r="I137" s="7"/>
      <c r="J137" s="107">
        <v>13</v>
      </c>
      <c r="K137" s="114" t="s">
        <v>318</v>
      </c>
      <c r="L137" s="114"/>
      <c r="M137" s="114"/>
      <c r="N137" s="107" t="s">
        <v>282</v>
      </c>
      <c r="O137" s="110">
        <v>37</v>
      </c>
      <c r="P137" s="111">
        <v>34.166666666666664</v>
      </c>
      <c r="Q137" s="113">
        <f t="shared" si="5"/>
        <v>8.2926829268292721</v>
      </c>
      <c r="R137" s="111">
        <v>45</v>
      </c>
      <c r="S137" s="111">
        <v>30</v>
      </c>
    </row>
    <row r="138" spans="2:19" ht="28.2">
      <c r="B138" s="107" t="s">
        <v>356</v>
      </c>
      <c r="C138" s="107" t="s">
        <v>125</v>
      </c>
      <c r="D138" s="109"/>
      <c r="E138" s="109"/>
      <c r="F138" s="107" t="s">
        <v>110</v>
      </c>
      <c r="G138" s="107"/>
      <c r="H138" s="7"/>
      <c r="I138" s="7"/>
      <c r="J138" s="107">
        <v>14</v>
      </c>
      <c r="K138" s="114" t="s">
        <v>287</v>
      </c>
      <c r="L138" s="114"/>
      <c r="M138" s="114"/>
      <c r="N138" s="107" t="s">
        <v>282</v>
      </c>
      <c r="O138" s="110">
        <v>24.15</v>
      </c>
      <c r="P138" s="111">
        <v>23.529411764705898</v>
      </c>
      <c r="Q138" s="113">
        <f t="shared" si="5"/>
        <v>2.6374999999999318</v>
      </c>
      <c r="R138" s="111">
        <v>40</v>
      </c>
      <c r="S138" s="111">
        <v>15</v>
      </c>
    </row>
    <row r="139" spans="2:19" ht="28.2">
      <c r="B139" s="107" t="s">
        <v>74</v>
      </c>
      <c r="C139" s="107" t="s">
        <v>334</v>
      </c>
      <c r="D139" s="107"/>
      <c r="E139" s="109"/>
      <c r="F139" s="107" t="s">
        <v>111</v>
      </c>
      <c r="G139" s="107"/>
      <c r="H139" s="7"/>
      <c r="I139" s="7"/>
      <c r="J139" s="107">
        <v>15</v>
      </c>
      <c r="K139" s="114" t="s">
        <v>288</v>
      </c>
      <c r="L139" s="114"/>
      <c r="M139" s="114"/>
      <c r="N139" s="107" t="s">
        <v>282</v>
      </c>
      <c r="O139" s="110">
        <v>20.64</v>
      </c>
      <c r="P139" s="111">
        <v>21</v>
      </c>
      <c r="Q139" s="112">
        <f t="shared" si="5"/>
        <v>-1.7142857142857082</v>
      </c>
      <c r="R139" s="111">
        <v>30</v>
      </c>
      <c r="S139" s="111">
        <v>12</v>
      </c>
    </row>
    <row r="140" spans="2:19" ht="28.2">
      <c r="B140" s="107" t="s">
        <v>75</v>
      </c>
      <c r="C140" s="107" t="s">
        <v>127</v>
      </c>
      <c r="D140" s="109"/>
      <c r="E140" s="107"/>
      <c r="F140" s="107" t="s">
        <v>112</v>
      </c>
      <c r="G140" s="107"/>
      <c r="H140" s="7"/>
      <c r="I140" s="7"/>
      <c r="J140" s="107">
        <v>16</v>
      </c>
      <c r="K140" s="114" t="s">
        <v>289</v>
      </c>
      <c r="L140" s="114"/>
      <c r="M140" s="114"/>
      <c r="N140" s="107" t="s">
        <v>282</v>
      </c>
      <c r="O140" s="110">
        <v>46.4</v>
      </c>
      <c r="P140" s="111">
        <v>46.805555555555557</v>
      </c>
      <c r="Q140" s="112">
        <f>O140*100/P140-100</f>
        <v>-0.86646884272997227</v>
      </c>
      <c r="R140" s="111">
        <v>60</v>
      </c>
      <c r="S140" s="111">
        <v>30</v>
      </c>
    </row>
    <row r="141" spans="2:19" ht="28.2">
      <c r="B141" s="107" t="s">
        <v>76</v>
      </c>
      <c r="C141" s="107" t="s">
        <v>128</v>
      </c>
      <c r="D141" s="107"/>
      <c r="E141" s="107"/>
      <c r="F141" s="109"/>
      <c r="G141" s="107"/>
      <c r="H141" s="7"/>
      <c r="I141" s="7"/>
      <c r="J141" s="107">
        <v>17</v>
      </c>
      <c r="K141" s="114" t="s">
        <v>290</v>
      </c>
      <c r="L141" s="114"/>
      <c r="M141" s="114"/>
      <c r="N141" s="107" t="s">
        <v>282</v>
      </c>
      <c r="O141" s="110">
        <v>42</v>
      </c>
      <c r="P141" s="111">
        <v>40</v>
      </c>
      <c r="Q141" s="113">
        <f t="shared" si="5"/>
        <v>5</v>
      </c>
      <c r="R141" s="111">
        <v>50</v>
      </c>
      <c r="S141" s="111">
        <v>20</v>
      </c>
    </row>
    <row r="142" spans="2:19" ht="28.2">
      <c r="B142" s="107" t="s">
        <v>343</v>
      </c>
      <c r="C142" s="107" t="s">
        <v>129</v>
      </c>
      <c r="D142" s="109"/>
      <c r="E142" s="107"/>
      <c r="F142" s="109"/>
      <c r="G142" s="107"/>
      <c r="H142" s="7"/>
      <c r="I142" s="7"/>
      <c r="J142" s="107">
        <v>18</v>
      </c>
      <c r="K142" s="114" t="s">
        <v>317</v>
      </c>
      <c r="L142" s="114"/>
      <c r="M142" s="114"/>
      <c r="N142" s="107" t="s">
        <v>291</v>
      </c>
      <c r="O142" s="110">
        <v>41.25</v>
      </c>
      <c r="P142" s="111">
        <v>41.2</v>
      </c>
      <c r="Q142" s="113">
        <f t="shared" si="5"/>
        <v>0.1213592233009706</v>
      </c>
      <c r="R142" s="111">
        <v>48</v>
      </c>
      <c r="S142" s="111">
        <v>32</v>
      </c>
    </row>
    <row r="143" spans="2:19" ht="28.2">
      <c r="B143" s="107" t="s">
        <v>77</v>
      </c>
      <c r="C143" s="107" t="s">
        <v>366</v>
      </c>
      <c r="D143" s="107"/>
      <c r="E143" s="109"/>
      <c r="F143" s="109"/>
      <c r="G143" s="107"/>
      <c r="H143" s="7"/>
      <c r="I143" s="7"/>
      <c r="J143" s="107">
        <v>19</v>
      </c>
      <c r="K143" s="114" t="s">
        <v>292</v>
      </c>
      <c r="L143" s="114"/>
      <c r="M143" s="114"/>
      <c r="N143" s="107" t="s">
        <v>282</v>
      </c>
      <c r="O143" s="110">
        <v>32.58</v>
      </c>
      <c r="P143" s="111">
        <v>31.481481481481481</v>
      </c>
      <c r="Q143" s="113">
        <f t="shared" si="5"/>
        <v>3.4894117647058778</v>
      </c>
      <c r="R143" s="111">
        <v>45</v>
      </c>
      <c r="S143" s="111">
        <v>20</v>
      </c>
    </row>
    <row r="144" spans="2:19" ht="28.2">
      <c r="B144" s="107" t="s">
        <v>359</v>
      </c>
      <c r="C144" s="107" t="s">
        <v>130</v>
      </c>
      <c r="D144" s="107"/>
      <c r="E144" s="109"/>
      <c r="F144" s="109"/>
      <c r="G144" s="107"/>
      <c r="H144" s="7"/>
      <c r="I144" s="7"/>
      <c r="J144" s="107"/>
      <c r="K144" s="114" t="s">
        <v>293</v>
      </c>
      <c r="L144" s="114"/>
      <c r="M144" s="114"/>
      <c r="N144" s="107"/>
      <c r="O144" s="110"/>
      <c r="P144" s="111"/>
      <c r="Q144" s="111"/>
      <c r="R144" s="111"/>
      <c r="S144" s="111"/>
    </row>
    <row r="145" spans="2:19" ht="28.2">
      <c r="B145" s="107" t="s">
        <v>78</v>
      </c>
      <c r="C145" s="107" t="s">
        <v>131</v>
      </c>
      <c r="D145" s="107"/>
      <c r="E145" s="109"/>
      <c r="F145" s="109"/>
      <c r="G145" s="107"/>
      <c r="H145" s="7"/>
      <c r="I145" s="7"/>
      <c r="J145" s="107">
        <v>20</v>
      </c>
      <c r="K145" s="151" t="s">
        <v>326</v>
      </c>
      <c r="L145" s="151" t="s">
        <v>294</v>
      </c>
      <c r="M145" s="151"/>
      <c r="N145" s="107" t="s">
        <v>295</v>
      </c>
      <c r="O145" s="110">
        <v>6.33</v>
      </c>
      <c r="P145" s="111">
        <v>6.1666666666666696</v>
      </c>
      <c r="Q145" s="113">
        <f t="shared" si="5"/>
        <v>2.6486486486486029</v>
      </c>
      <c r="R145" s="111">
        <v>8</v>
      </c>
      <c r="S145" s="111">
        <v>4</v>
      </c>
    </row>
    <row r="146" spans="2:19" ht="28.2">
      <c r="B146" s="107" t="s">
        <v>79</v>
      </c>
      <c r="C146" s="107" t="s">
        <v>132</v>
      </c>
      <c r="D146" s="107"/>
      <c r="E146" s="109"/>
      <c r="F146" s="109"/>
      <c r="G146" s="107"/>
      <c r="H146" s="7"/>
      <c r="I146" s="7"/>
      <c r="J146" s="107">
        <v>21</v>
      </c>
      <c r="K146" s="151" t="s">
        <v>327</v>
      </c>
      <c r="L146" s="151" t="s">
        <v>296</v>
      </c>
      <c r="M146" s="151"/>
      <c r="N146" s="107" t="s">
        <v>295</v>
      </c>
      <c r="O146" s="110">
        <v>16.34</v>
      </c>
      <c r="P146" s="111">
        <v>16.318181818181817</v>
      </c>
      <c r="Q146" s="113">
        <f t="shared" si="5"/>
        <v>0.13370473537605676</v>
      </c>
      <c r="R146" s="111">
        <v>20</v>
      </c>
      <c r="S146" s="111">
        <v>12</v>
      </c>
    </row>
    <row r="147" spans="2:19" ht="28.2">
      <c r="B147" s="107" t="s">
        <v>80</v>
      </c>
      <c r="C147" s="107" t="s">
        <v>133</v>
      </c>
      <c r="D147" s="107"/>
      <c r="E147" s="107"/>
      <c r="F147" s="107"/>
      <c r="G147" s="107"/>
      <c r="H147" s="7"/>
      <c r="I147" s="7"/>
      <c r="J147" s="107">
        <v>22</v>
      </c>
      <c r="K147" s="114" t="s">
        <v>324</v>
      </c>
      <c r="L147" s="114"/>
      <c r="M147" s="114"/>
      <c r="N147" s="107" t="s">
        <v>295</v>
      </c>
      <c r="O147" s="110">
        <v>5.58</v>
      </c>
      <c r="P147" s="111">
        <v>5.5555555555555554</v>
      </c>
      <c r="Q147" s="113">
        <f t="shared" si="5"/>
        <v>0.43999999999999773</v>
      </c>
      <c r="R147" s="111">
        <v>8</v>
      </c>
      <c r="S147" s="111">
        <v>3</v>
      </c>
    </row>
    <row r="148" spans="2:19" ht="28.2">
      <c r="B148" s="107" t="s">
        <v>360</v>
      </c>
      <c r="C148" s="107" t="s">
        <v>134</v>
      </c>
      <c r="D148" s="107"/>
      <c r="E148" s="107"/>
      <c r="F148" s="107"/>
      <c r="G148" s="107"/>
      <c r="H148" s="7"/>
      <c r="I148" s="7"/>
      <c r="J148" s="107">
        <v>23</v>
      </c>
      <c r="K148" s="114" t="s">
        <v>328</v>
      </c>
      <c r="L148" s="114"/>
      <c r="M148" s="114"/>
      <c r="N148" s="107" t="s">
        <v>282</v>
      </c>
      <c r="O148" s="110">
        <v>52.5</v>
      </c>
      <c r="P148" s="111">
        <v>55</v>
      </c>
      <c r="Q148" s="112">
        <f t="shared" si="5"/>
        <v>-4.5454545454545467</v>
      </c>
      <c r="R148" s="111">
        <v>70</v>
      </c>
      <c r="S148" s="111">
        <v>35</v>
      </c>
    </row>
    <row r="149" spans="2:19" ht="28.2">
      <c r="B149" s="107" t="s">
        <v>126</v>
      </c>
      <c r="C149" s="107" t="s">
        <v>367</v>
      </c>
      <c r="D149" s="107"/>
      <c r="E149" s="107"/>
      <c r="F149" s="107"/>
      <c r="G149" s="107"/>
      <c r="H149" s="7"/>
      <c r="I149" s="7"/>
      <c r="J149" s="107">
        <v>24</v>
      </c>
      <c r="K149" s="114" t="s">
        <v>297</v>
      </c>
      <c r="L149" s="114"/>
      <c r="M149" s="114"/>
      <c r="N149" s="107" t="s">
        <v>282</v>
      </c>
      <c r="O149" s="110">
        <v>92.63</v>
      </c>
      <c r="P149" s="111">
        <v>92.818181818181813</v>
      </c>
      <c r="Q149" s="112">
        <f t="shared" si="5"/>
        <v>-0.20274240940254629</v>
      </c>
      <c r="R149" s="111">
        <v>120</v>
      </c>
      <c r="S149" s="111">
        <v>70</v>
      </c>
    </row>
    <row r="150" spans="2:19" ht="28.2">
      <c r="B150" s="107" t="s">
        <v>82</v>
      </c>
      <c r="C150" s="107" t="s">
        <v>135</v>
      </c>
      <c r="D150" s="107"/>
      <c r="E150" s="107"/>
      <c r="F150" s="107"/>
      <c r="G150" s="107"/>
      <c r="H150" s="7"/>
      <c r="I150" s="7"/>
      <c r="J150" s="107">
        <v>25</v>
      </c>
      <c r="K150" s="114" t="s">
        <v>298</v>
      </c>
      <c r="L150" s="114"/>
      <c r="M150" s="114"/>
      <c r="N150" s="107" t="s">
        <v>282</v>
      </c>
      <c r="O150" s="110">
        <v>99.74</v>
      </c>
      <c r="P150" s="111">
        <v>100.96153846153847</v>
      </c>
      <c r="Q150" s="112">
        <f t="shared" si="5"/>
        <v>-1.2099047619047667</v>
      </c>
      <c r="R150" s="111">
        <v>120</v>
      </c>
      <c r="S150" s="111">
        <v>80</v>
      </c>
    </row>
    <row r="151" spans="2:19" ht="28.2">
      <c r="B151" s="107" t="s">
        <v>83</v>
      </c>
      <c r="C151" s="107" t="s">
        <v>136</v>
      </c>
      <c r="D151" s="107"/>
      <c r="E151" s="107"/>
      <c r="F151" s="107"/>
      <c r="G151" s="107"/>
      <c r="H151" s="7"/>
      <c r="I151" s="7"/>
      <c r="J151" s="107">
        <v>26</v>
      </c>
      <c r="K151" s="114" t="s">
        <v>316</v>
      </c>
      <c r="L151" s="114"/>
      <c r="M151" s="114"/>
      <c r="N151" s="107" t="s">
        <v>282</v>
      </c>
      <c r="O151" s="110">
        <v>40</v>
      </c>
      <c r="P151" s="111">
        <v>40.571428571428569</v>
      </c>
      <c r="Q151" s="112">
        <f t="shared" si="5"/>
        <v>-1.4084507042253449</v>
      </c>
      <c r="R151" s="111">
        <v>45</v>
      </c>
      <c r="S151" s="111">
        <v>30</v>
      </c>
    </row>
    <row r="152" spans="2:19" ht="28.2">
      <c r="B152" s="107" t="s">
        <v>84</v>
      </c>
      <c r="C152" s="107" t="s">
        <v>137</v>
      </c>
      <c r="D152" s="107"/>
      <c r="E152" s="107"/>
      <c r="F152" s="107"/>
      <c r="G152" s="107"/>
      <c r="H152" s="7"/>
      <c r="I152" s="7"/>
      <c r="J152" s="107">
        <v>27</v>
      </c>
      <c r="K152" s="114" t="s">
        <v>323</v>
      </c>
      <c r="L152" s="114"/>
      <c r="M152" s="114"/>
      <c r="N152" s="107" t="s">
        <v>282</v>
      </c>
      <c r="O152" s="110">
        <v>87.5</v>
      </c>
      <c r="P152" s="111">
        <v>82.222222222222229</v>
      </c>
      <c r="Q152" s="113">
        <f t="shared" si="5"/>
        <v>6.4189189189189051</v>
      </c>
      <c r="R152" s="111">
        <v>100</v>
      </c>
      <c r="S152" s="111">
        <v>70</v>
      </c>
    </row>
    <row r="153" spans="2:19" ht="28.2">
      <c r="B153" s="107" t="s">
        <v>85</v>
      </c>
      <c r="C153" s="107" t="s">
        <v>138</v>
      </c>
      <c r="D153" s="107"/>
      <c r="E153" s="107"/>
      <c r="F153" s="107"/>
      <c r="G153" s="107"/>
      <c r="H153" s="7"/>
      <c r="I153" s="7"/>
      <c r="J153" s="107">
        <v>28</v>
      </c>
      <c r="K153" s="114" t="s">
        <v>299</v>
      </c>
      <c r="L153" s="114"/>
      <c r="M153" s="114"/>
      <c r="N153" s="107" t="s">
        <v>300</v>
      </c>
      <c r="O153" s="110">
        <v>4.3899999999999997</v>
      </c>
      <c r="P153" s="111">
        <v>4.4368421052631586</v>
      </c>
      <c r="Q153" s="112">
        <f t="shared" si="5"/>
        <v>-1.0557532621589871</v>
      </c>
      <c r="R153" s="111">
        <v>8</v>
      </c>
      <c r="S153" s="111">
        <v>3</v>
      </c>
    </row>
    <row r="154" spans="2:19" ht="28.2">
      <c r="B154" s="107" t="s">
        <v>344</v>
      </c>
      <c r="C154" s="107" t="s">
        <v>139</v>
      </c>
      <c r="D154" s="107"/>
      <c r="E154" s="107"/>
      <c r="F154" s="107"/>
      <c r="G154" s="107"/>
      <c r="H154" s="7"/>
      <c r="I154" s="7"/>
      <c r="J154" s="107">
        <v>29</v>
      </c>
      <c r="K154" s="114" t="s">
        <v>239</v>
      </c>
      <c r="L154" s="114"/>
      <c r="M154" s="114"/>
      <c r="N154" s="107" t="s">
        <v>301</v>
      </c>
      <c r="O154" s="110">
        <v>3.04</v>
      </c>
      <c r="P154" s="111">
        <v>3.1064285714285709</v>
      </c>
      <c r="Q154" s="112">
        <f t="shared" si="5"/>
        <v>-2.1384226258909962</v>
      </c>
      <c r="R154" s="111">
        <v>6</v>
      </c>
      <c r="S154" s="111">
        <v>2</v>
      </c>
    </row>
    <row r="155" spans="2:19" ht="28.2">
      <c r="B155" s="107" t="s">
        <v>150</v>
      </c>
      <c r="C155" s="107" t="s">
        <v>140</v>
      </c>
      <c r="D155" s="107"/>
      <c r="E155" s="107"/>
      <c r="F155" s="107"/>
      <c r="G155" s="107"/>
      <c r="H155" s="7"/>
      <c r="I155" s="7"/>
      <c r="J155" s="107">
        <v>30</v>
      </c>
      <c r="K155" s="114" t="s">
        <v>315</v>
      </c>
      <c r="L155" s="114"/>
      <c r="M155" s="114"/>
      <c r="N155" s="107" t="s">
        <v>301</v>
      </c>
      <c r="O155" s="110">
        <v>25.6</v>
      </c>
      <c r="P155" s="111">
        <v>25.285714285714285</v>
      </c>
      <c r="Q155" s="113">
        <f t="shared" si="5"/>
        <v>1.2429378531073496</v>
      </c>
      <c r="R155" s="111">
        <v>35</v>
      </c>
      <c r="S155" s="111">
        <v>20</v>
      </c>
    </row>
    <row r="156" spans="2:19" ht="28.2">
      <c r="B156" s="107" t="s">
        <v>151</v>
      </c>
      <c r="C156" s="107" t="s">
        <v>141</v>
      </c>
      <c r="D156" s="107"/>
      <c r="E156" s="107"/>
      <c r="F156" s="109"/>
      <c r="G156" s="107"/>
      <c r="H156" s="7"/>
      <c r="I156" s="7"/>
      <c r="J156" s="107">
        <v>31</v>
      </c>
      <c r="K156" s="114" t="s">
        <v>314</v>
      </c>
      <c r="L156" s="114"/>
      <c r="M156" s="114"/>
      <c r="N156" s="107" t="s">
        <v>301</v>
      </c>
      <c r="O156" s="110">
        <v>18.329999999999998</v>
      </c>
      <c r="P156" s="111">
        <v>20</v>
      </c>
      <c r="Q156" s="112">
        <f t="shared" si="5"/>
        <v>-8.3500000000000085</v>
      </c>
      <c r="R156" s="111">
        <v>25</v>
      </c>
      <c r="S156" s="111">
        <v>10</v>
      </c>
    </row>
    <row r="157" spans="2:19" ht="28.2">
      <c r="B157" s="107" t="s">
        <v>152</v>
      </c>
      <c r="C157" s="107" t="s">
        <v>142</v>
      </c>
      <c r="D157" s="107"/>
      <c r="E157" s="107"/>
      <c r="F157" s="109"/>
      <c r="G157" s="107"/>
      <c r="H157" s="7"/>
      <c r="I157" s="7"/>
      <c r="J157" s="107"/>
      <c r="K157" s="114" t="s">
        <v>302</v>
      </c>
      <c r="L157" s="114"/>
      <c r="M157" s="114"/>
      <c r="N157" s="107"/>
      <c r="O157" s="110"/>
      <c r="P157" s="111"/>
      <c r="Q157" s="111"/>
      <c r="R157" s="111"/>
      <c r="S157" s="111"/>
    </row>
    <row r="158" spans="2:19" ht="28.2">
      <c r="B158" s="107" t="s">
        <v>153</v>
      </c>
      <c r="C158" s="107" t="s">
        <v>143</v>
      </c>
      <c r="D158" s="107"/>
      <c r="E158" s="107"/>
      <c r="F158" s="109"/>
      <c r="G158" s="107"/>
      <c r="H158" s="7"/>
      <c r="I158" s="7"/>
      <c r="J158" s="107">
        <v>32</v>
      </c>
      <c r="K158" s="151" t="s">
        <v>303</v>
      </c>
      <c r="L158" s="151" t="s">
        <v>303</v>
      </c>
      <c r="M158" s="151"/>
      <c r="N158" s="107" t="s">
        <v>291</v>
      </c>
      <c r="O158" s="110">
        <v>35.520000000000003</v>
      </c>
      <c r="P158" s="111">
        <v>36.875</v>
      </c>
      <c r="Q158" s="112">
        <f t="shared" si="5"/>
        <v>-3.6745762711864245</v>
      </c>
      <c r="R158" s="111">
        <v>45</v>
      </c>
      <c r="S158" s="111">
        <v>24.7</v>
      </c>
    </row>
    <row r="159" spans="2:19" ht="28.2">
      <c r="B159" s="107" t="s">
        <v>154</v>
      </c>
      <c r="C159" s="107" t="s">
        <v>144</v>
      </c>
      <c r="D159" s="107"/>
      <c r="E159" s="107"/>
      <c r="F159" s="107"/>
      <c r="G159" s="107"/>
      <c r="H159" s="7"/>
      <c r="I159" s="7"/>
      <c r="J159" s="107">
        <v>33</v>
      </c>
      <c r="K159" s="151" t="s">
        <v>304</v>
      </c>
      <c r="L159" s="151" t="s">
        <v>304</v>
      </c>
      <c r="M159" s="151"/>
      <c r="N159" s="107" t="s">
        <v>291</v>
      </c>
      <c r="O159" s="110">
        <v>39.19</v>
      </c>
      <c r="P159" s="111">
        <v>39.166666666666664</v>
      </c>
      <c r="Q159" s="113">
        <f t="shared" si="5"/>
        <v>5.9574468085116905E-2</v>
      </c>
      <c r="R159" s="111">
        <v>50</v>
      </c>
      <c r="S159" s="111">
        <v>20</v>
      </c>
    </row>
    <row r="160" spans="2:19" ht="28.2">
      <c r="B160" s="107" t="s">
        <v>155</v>
      </c>
      <c r="C160" s="107" t="s">
        <v>145</v>
      </c>
      <c r="D160" s="107"/>
      <c r="E160" s="107"/>
      <c r="F160" s="109"/>
      <c r="G160" s="107"/>
      <c r="H160" s="7"/>
      <c r="I160" s="7"/>
      <c r="J160" s="107">
        <v>34</v>
      </c>
      <c r="K160" s="151" t="s">
        <v>305</v>
      </c>
      <c r="L160" s="151" t="s">
        <v>305</v>
      </c>
      <c r="M160" s="151"/>
      <c r="N160" s="107" t="s">
        <v>291</v>
      </c>
      <c r="O160" s="110">
        <v>50.11</v>
      </c>
      <c r="P160" s="111">
        <v>50</v>
      </c>
      <c r="Q160" s="113">
        <f t="shared" si="5"/>
        <v>0.21999999999999886</v>
      </c>
      <c r="R160" s="111">
        <v>60</v>
      </c>
      <c r="S160" s="111">
        <v>36</v>
      </c>
    </row>
    <row r="161" spans="2:19" ht="28.2">
      <c r="B161" s="107" t="s">
        <v>156</v>
      </c>
      <c r="C161" s="107" t="s">
        <v>146</v>
      </c>
      <c r="D161" s="107"/>
      <c r="E161" s="107"/>
      <c r="F161" s="107"/>
      <c r="G161" s="107"/>
      <c r="H161" s="7"/>
      <c r="I161" s="7"/>
      <c r="J161" s="107">
        <v>35</v>
      </c>
      <c r="K161" s="114" t="s">
        <v>306</v>
      </c>
      <c r="L161" s="114"/>
      <c r="M161" s="114"/>
      <c r="N161" s="107" t="s">
        <v>307</v>
      </c>
      <c r="O161" s="110">
        <v>1.27</v>
      </c>
      <c r="P161" s="111">
        <v>1.1944444444444444</v>
      </c>
      <c r="Q161" s="113">
        <f t="shared" si="5"/>
        <v>6.3255813953488342</v>
      </c>
      <c r="R161" s="111">
        <v>1.6</v>
      </c>
      <c r="S161" s="111">
        <v>1</v>
      </c>
    </row>
    <row r="162" spans="2:19" ht="28.2">
      <c r="B162" s="107" t="s">
        <v>157</v>
      </c>
      <c r="C162" s="107" t="s">
        <v>147</v>
      </c>
      <c r="D162" s="107"/>
      <c r="E162" s="107"/>
      <c r="F162" s="107"/>
      <c r="G162" s="107"/>
      <c r="H162" s="7"/>
      <c r="I162" s="7"/>
      <c r="J162" s="107">
        <v>36</v>
      </c>
      <c r="K162" s="114" t="s">
        <v>313</v>
      </c>
      <c r="L162" s="114"/>
      <c r="M162" s="114"/>
      <c r="N162" s="107" t="s">
        <v>307</v>
      </c>
      <c r="O162" s="110">
        <v>1.5</v>
      </c>
      <c r="P162" s="111">
        <v>1.4571428571428571</v>
      </c>
      <c r="Q162" s="113">
        <f t="shared" si="5"/>
        <v>2.9411764705882462</v>
      </c>
      <c r="R162" s="111">
        <v>1.8</v>
      </c>
      <c r="S162" s="111">
        <v>1.2</v>
      </c>
    </row>
    <row r="163" spans="2:19" ht="28.2">
      <c r="B163" s="107" t="s">
        <v>158</v>
      </c>
      <c r="C163" s="107" t="s">
        <v>148</v>
      </c>
      <c r="D163" s="107"/>
      <c r="E163" s="107"/>
      <c r="F163" s="107"/>
      <c r="G163" s="107"/>
      <c r="H163" s="7"/>
      <c r="I163" s="7"/>
      <c r="J163" s="107"/>
      <c r="K163" s="114" t="s">
        <v>308</v>
      </c>
      <c r="L163" s="114"/>
      <c r="M163" s="114"/>
      <c r="N163" s="107"/>
      <c r="O163" s="110"/>
      <c r="P163" s="111"/>
      <c r="Q163" s="111"/>
      <c r="R163" s="111"/>
      <c r="S163" s="111"/>
    </row>
    <row r="164" spans="2:19" ht="28.2">
      <c r="B164" s="107" t="s">
        <v>159</v>
      </c>
      <c r="C164" s="107" t="s">
        <v>149</v>
      </c>
      <c r="D164" s="107"/>
      <c r="E164" s="107"/>
      <c r="F164" s="107"/>
      <c r="G164" s="107"/>
      <c r="H164" s="7"/>
      <c r="I164" s="7"/>
      <c r="J164" s="107">
        <v>37</v>
      </c>
      <c r="K164" s="151" t="s">
        <v>309</v>
      </c>
      <c r="L164" s="151" t="s">
        <v>309</v>
      </c>
      <c r="M164" s="151"/>
      <c r="N164" s="107" t="s">
        <v>291</v>
      </c>
      <c r="O164" s="110">
        <v>28.55</v>
      </c>
      <c r="P164" s="111">
        <v>29.555555555555557</v>
      </c>
      <c r="Q164" s="112">
        <f t="shared" si="5"/>
        <v>-3.4022556390977456</v>
      </c>
      <c r="R164" s="111">
        <v>40</v>
      </c>
      <c r="S164" s="111">
        <v>25</v>
      </c>
    </row>
    <row r="165" spans="2:19" ht="28.2">
      <c r="B165" s="107" t="s">
        <v>160</v>
      </c>
      <c r="D165" s="107"/>
      <c r="E165" s="107"/>
      <c r="F165" s="107"/>
      <c r="G165" s="107"/>
      <c r="H165" s="7"/>
      <c r="I165" s="7"/>
      <c r="J165" s="107">
        <v>38</v>
      </c>
      <c r="K165" s="151" t="s">
        <v>325</v>
      </c>
      <c r="L165" s="151" t="s">
        <v>310</v>
      </c>
      <c r="M165" s="151"/>
      <c r="N165" s="107" t="s">
        <v>291</v>
      </c>
      <c r="O165" s="110">
        <v>41.25</v>
      </c>
      <c r="P165" s="111">
        <v>41.944444444444443</v>
      </c>
      <c r="Q165" s="112">
        <f t="shared" si="5"/>
        <v>-1.6556291390728433</v>
      </c>
      <c r="R165" s="111">
        <v>45</v>
      </c>
      <c r="S165" s="111">
        <v>35</v>
      </c>
    </row>
    <row r="166" spans="2:19" ht="28.2">
      <c r="B166" s="107" t="s">
        <v>347</v>
      </c>
      <c r="C166" s="109"/>
      <c r="D166" s="107"/>
      <c r="E166" s="107"/>
      <c r="F166" s="107"/>
      <c r="G166" s="107"/>
      <c r="H166" s="7"/>
      <c r="I166" s="7"/>
      <c r="J166" s="107">
        <v>39</v>
      </c>
      <c r="K166" s="151" t="s">
        <v>311</v>
      </c>
      <c r="L166" s="151" t="s">
        <v>311</v>
      </c>
      <c r="M166" s="151"/>
      <c r="N166" s="107" t="s">
        <v>291</v>
      </c>
      <c r="O166" s="110">
        <v>51.5</v>
      </c>
      <c r="P166" s="111">
        <v>52</v>
      </c>
      <c r="Q166" s="112">
        <f t="shared" si="5"/>
        <v>-0.961538461538467</v>
      </c>
      <c r="R166" s="111">
        <v>70</v>
      </c>
      <c r="S166" s="111">
        <v>40</v>
      </c>
    </row>
    <row r="167" spans="2:19" ht="28.2">
      <c r="B167" s="107" t="s">
        <v>161</v>
      </c>
      <c r="C167" s="109"/>
      <c r="D167" s="107"/>
      <c r="E167" s="107"/>
      <c r="F167" s="107"/>
      <c r="G167" s="107"/>
      <c r="H167" s="7"/>
      <c r="I167" s="7"/>
      <c r="J167" s="107">
        <v>40</v>
      </c>
      <c r="K167" s="114" t="s">
        <v>312</v>
      </c>
      <c r="L167" s="114"/>
      <c r="M167" s="114"/>
      <c r="N167" s="107" t="s">
        <v>291</v>
      </c>
      <c r="O167" s="110">
        <v>49.35</v>
      </c>
      <c r="P167" s="111">
        <v>49.166666666666664</v>
      </c>
      <c r="Q167" s="113">
        <f t="shared" si="5"/>
        <v>0.37288135593220773</v>
      </c>
      <c r="R167" s="111">
        <v>60</v>
      </c>
      <c r="S167" s="111">
        <v>32</v>
      </c>
    </row>
    <row r="168" spans="2:19" ht="28.2">
      <c r="B168" s="107" t="s">
        <v>162</v>
      </c>
      <c r="C168" s="109"/>
      <c r="D168" s="107"/>
      <c r="E168" s="107"/>
      <c r="F168" s="107"/>
      <c r="G168" s="107"/>
      <c r="H168" s="7"/>
      <c r="I168" s="7"/>
      <c r="J168" s="107">
        <v>41</v>
      </c>
      <c r="K168" s="114" t="s">
        <v>312</v>
      </c>
      <c r="L168" s="114"/>
      <c r="M168" s="114"/>
      <c r="N168" s="107" t="s">
        <v>307</v>
      </c>
      <c r="O168" s="110">
        <v>24.54</v>
      </c>
      <c r="P168" s="111">
        <v>26.2</v>
      </c>
      <c r="Q168" s="112">
        <f t="shared" si="5"/>
        <v>-6.3358778625954244</v>
      </c>
      <c r="R168" s="111">
        <v>34</v>
      </c>
      <c r="S168" s="111">
        <v>18</v>
      </c>
    </row>
    <row r="169" spans="2:19" ht="27.6">
      <c r="B169" s="107" t="s">
        <v>163</v>
      </c>
      <c r="C169" s="109"/>
      <c r="D169" s="107"/>
      <c r="E169" s="107"/>
      <c r="F169" s="107"/>
      <c r="G169" s="107"/>
      <c r="H169" s="7"/>
      <c r="I169" s="7"/>
      <c r="J169" s="7"/>
      <c r="K169" s="7"/>
      <c r="L169" s="7"/>
      <c r="M169" s="7"/>
      <c r="N169" s="7"/>
      <c r="O169" s="10"/>
      <c r="P169" s="7"/>
    </row>
    <row r="170" spans="2:19" ht="27.6">
      <c r="B170" s="107" t="s">
        <v>164</v>
      </c>
      <c r="C170" s="109"/>
      <c r="D170" s="107"/>
      <c r="E170" s="107"/>
      <c r="F170" s="107"/>
      <c r="G170" s="107"/>
      <c r="H170" s="7"/>
      <c r="I170" s="7"/>
      <c r="J170" s="7"/>
      <c r="K170" s="7"/>
      <c r="L170" s="7"/>
      <c r="M170" s="7"/>
      <c r="N170" s="7"/>
      <c r="O170" s="10"/>
      <c r="P170" s="7"/>
    </row>
    <row r="171" spans="2:19" ht="27.6">
      <c r="B171" s="107" t="s">
        <v>165</v>
      </c>
      <c r="C171" s="109"/>
      <c r="D171" s="107"/>
      <c r="E171" s="107"/>
      <c r="F171" s="107"/>
      <c r="G171" s="107"/>
      <c r="H171" s="7"/>
      <c r="I171" s="7"/>
      <c r="J171" s="7"/>
      <c r="K171" s="7"/>
      <c r="L171" s="7"/>
      <c r="M171" s="7"/>
      <c r="N171" s="7"/>
      <c r="O171" s="10"/>
      <c r="P171" s="7"/>
    </row>
    <row r="172" spans="2:19" ht="27.6">
      <c r="B172" s="107" t="s">
        <v>166</v>
      </c>
      <c r="C172" s="109"/>
      <c r="D172" s="107"/>
      <c r="E172" s="107"/>
      <c r="F172" s="107"/>
      <c r="G172" s="107"/>
      <c r="H172" s="7"/>
      <c r="I172" s="7"/>
      <c r="J172" s="7"/>
      <c r="K172" s="7"/>
      <c r="L172" s="7"/>
      <c r="M172" s="7"/>
      <c r="N172" s="7"/>
      <c r="O172" s="10"/>
      <c r="P172" s="7"/>
    </row>
    <row r="173" spans="2:19" ht="27.6">
      <c r="B173" s="107" t="s">
        <v>167</v>
      </c>
      <c r="C173" s="109"/>
      <c r="D173" s="107"/>
      <c r="E173" s="107"/>
      <c r="F173" s="107"/>
      <c r="G173" s="107"/>
      <c r="H173" s="7"/>
      <c r="I173" s="7"/>
      <c r="J173" s="7"/>
      <c r="K173" s="7"/>
      <c r="L173" s="7"/>
      <c r="M173" s="7"/>
      <c r="N173" s="7"/>
      <c r="O173" s="10"/>
      <c r="P173" s="7"/>
    </row>
    <row r="174" spans="2:19" ht="27.6">
      <c r="B174" s="107" t="s">
        <v>168</v>
      </c>
      <c r="C174" s="109"/>
      <c r="D174" s="107"/>
      <c r="E174" s="107"/>
      <c r="F174" s="107"/>
      <c r="G174" s="107"/>
      <c r="H174" s="7"/>
      <c r="I174" s="7"/>
      <c r="J174" s="7"/>
      <c r="K174" s="7"/>
      <c r="L174" s="7"/>
      <c r="M174" s="7"/>
      <c r="N174" s="7"/>
      <c r="O174" s="10"/>
      <c r="P174" s="7"/>
    </row>
    <row r="175" spans="2:19" ht="27.6">
      <c r="B175" s="107" t="s">
        <v>169</v>
      </c>
      <c r="C175" s="109"/>
      <c r="D175" s="107"/>
      <c r="E175" s="107"/>
      <c r="F175" s="107"/>
      <c r="G175" s="107"/>
      <c r="H175" s="7"/>
      <c r="I175" s="7"/>
      <c r="J175" s="7"/>
      <c r="K175" s="7"/>
      <c r="L175" s="7"/>
      <c r="M175" s="7"/>
      <c r="N175" s="7"/>
      <c r="O175" s="10"/>
      <c r="P175" s="7"/>
    </row>
    <row r="176" spans="2:19" ht="27.6">
      <c r="B176" s="107" t="s">
        <v>170</v>
      </c>
      <c r="C176" s="109"/>
      <c r="D176" s="107"/>
      <c r="E176" s="107"/>
      <c r="F176" s="107"/>
      <c r="G176" s="107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07" t="s">
        <v>171</v>
      </c>
      <c r="C177" s="107"/>
      <c r="D177" s="107"/>
      <c r="E177" s="107"/>
      <c r="F177" s="107"/>
      <c r="G177" s="107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07" t="s">
        <v>172</v>
      </c>
      <c r="C178" s="109"/>
      <c r="D178" s="107"/>
      <c r="E178" s="107"/>
      <c r="F178" s="107"/>
      <c r="G178" s="107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07" t="s">
        <v>336</v>
      </c>
      <c r="C179" s="109"/>
      <c r="D179" s="107"/>
      <c r="E179" s="107"/>
      <c r="F179" s="107"/>
      <c r="G179" s="107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07" t="s">
        <v>173</v>
      </c>
      <c r="C180" s="109"/>
      <c r="D180" s="107"/>
      <c r="E180" s="107"/>
      <c r="F180" s="107"/>
      <c r="G180" s="107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07" t="s">
        <v>174</v>
      </c>
      <c r="C181" s="109"/>
      <c r="D181" s="107"/>
      <c r="E181" s="107"/>
      <c r="F181" s="107"/>
      <c r="G181" s="107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07" t="s">
        <v>175</v>
      </c>
      <c r="C182" s="109"/>
      <c r="D182" s="107"/>
      <c r="E182" s="107"/>
      <c r="F182" s="107"/>
      <c r="G182" s="107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07" t="s">
        <v>176</v>
      </c>
      <c r="C183" s="109"/>
      <c r="D183" s="107"/>
      <c r="E183" s="107"/>
      <c r="F183" s="107"/>
      <c r="G183" s="107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07" t="s">
        <v>177</v>
      </c>
      <c r="C184" s="109"/>
      <c r="D184" s="107"/>
      <c r="E184" s="107"/>
      <c r="F184" s="107"/>
      <c r="G184" s="107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07" t="s">
        <v>178</v>
      </c>
      <c r="C185" s="107"/>
      <c r="D185" s="107"/>
      <c r="E185" s="107"/>
      <c r="F185" s="107"/>
      <c r="G185" s="107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07" t="s">
        <v>179</v>
      </c>
      <c r="C186" s="109"/>
      <c r="D186" s="107"/>
      <c r="E186" s="107"/>
      <c r="F186" s="107"/>
      <c r="G186" s="107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07" t="s">
        <v>180</v>
      </c>
      <c r="C187" s="107"/>
      <c r="D187" s="107"/>
      <c r="E187" s="107"/>
      <c r="F187" s="107"/>
      <c r="G187" s="107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07" t="s">
        <v>181</v>
      </c>
      <c r="C188" s="109"/>
      <c r="D188" s="107"/>
      <c r="E188" s="107"/>
      <c r="F188" s="107"/>
      <c r="G188" s="107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07" t="s">
        <v>182</v>
      </c>
      <c r="C189" s="109"/>
      <c r="D189" s="107"/>
      <c r="E189" s="107"/>
      <c r="F189" s="107"/>
      <c r="G189" s="107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07" t="s">
        <v>183</v>
      </c>
      <c r="C190" s="109"/>
      <c r="D190" s="107"/>
      <c r="E190" s="107"/>
      <c r="F190" s="107"/>
      <c r="G190" s="107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07" t="s">
        <v>184</v>
      </c>
      <c r="C191" s="109"/>
      <c r="D191" s="107"/>
      <c r="E191" s="107"/>
      <c r="F191" s="107"/>
      <c r="G191" s="107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07" t="s">
        <v>185</v>
      </c>
      <c r="C192" s="109"/>
      <c r="D192" s="107"/>
      <c r="E192" s="107"/>
      <c r="F192" s="107"/>
      <c r="G192" s="107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7.6">
      <c r="B193" s="107" t="s">
        <v>186</v>
      </c>
      <c r="C193" s="109"/>
      <c r="D193" s="107"/>
      <c r="E193" s="107"/>
      <c r="F193" s="107"/>
      <c r="G193" s="107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7.6">
      <c r="B194" s="107" t="s">
        <v>187</v>
      </c>
      <c r="C194" s="107"/>
      <c r="D194" s="107"/>
      <c r="E194" s="107"/>
      <c r="F194" s="107"/>
      <c r="G194" s="107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B195" s="107" t="s">
        <v>188</v>
      </c>
      <c r="C195" s="109"/>
      <c r="D195" s="107"/>
      <c r="E195" s="107"/>
      <c r="F195" s="107"/>
      <c r="G195" s="107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7.6">
      <c r="B196" s="107" t="s">
        <v>189</v>
      </c>
      <c r="C196" s="109"/>
      <c r="D196" s="107"/>
      <c r="E196" s="107"/>
      <c r="F196" s="107"/>
      <c r="G196" s="107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7.6">
      <c r="B197" s="107" t="s">
        <v>190</v>
      </c>
      <c r="C197" s="109"/>
      <c r="D197" s="107"/>
      <c r="E197" s="107"/>
      <c r="F197" s="107"/>
      <c r="G197" s="107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7.6">
      <c r="B198" s="107" t="s">
        <v>191</v>
      </c>
      <c r="C198" s="109"/>
      <c r="D198" s="107"/>
      <c r="E198" s="107"/>
      <c r="F198" s="107"/>
      <c r="G198" s="107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7.6">
      <c r="B199" s="107" t="s">
        <v>192</v>
      </c>
      <c r="C199" s="109"/>
      <c r="D199" s="107"/>
      <c r="E199" s="107"/>
      <c r="F199" s="107"/>
      <c r="G199" s="107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7.6">
      <c r="B200" s="107" t="s">
        <v>193</v>
      </c>
      <c r="C200" s="107"/>
      <c r="D200" s="107"/>
      <c r="E200" s="107"/>
      <c r="F200" s="107"/>
      <c r="G200" s="107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7.6">
      <c r="B201" s="107" t="s">
        <v>194</v>
      </c>
      <c r="C201" s="107"/>
      <c r="D201" s="107"/>
      <c r="E201" s="107"/>
      <c r="F201" s="107"/>
      <c r="G201" s="107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8.2">
      <c r="B202" s="115" t="s">
        <v>348</v>
      </c>
      <c r="C202" s="115"/>
      <c r="D202" s="115"/>
      <c r="E202" s="115"/>
      <c r="F202" s="115"/>
      <c r="G202" s="115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7.6">
      <c r="B203" s="107" t="s">
        <v>156</v>
      </c>
      <c r="C203" s="107"/>
      <c r="D203" s="107"/>
      <c r="E203" s="107"/>
      <c r="F203" s="107"/>
      <c r="G203" s="107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8.2">
      <c r="A204" s="7"/>
      <c r="B204" s="115" t="s">
        <v>349</v>
      </c>
      <c r="C204" s="115"/>
      <c r="D204" s="115"/>
      <c r="E204" s="115"/>
      <c r="F204" s="115"/>
      <c r="G204" s="115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7.6">
      <c r="A205" s="7"/>
      <c r="B205" s="107" t="s">
        <v>191</v>
      </c>
      <c r="C205" s="107"/>
      <c r="D205" s="107"/>
      <c r="E205" s="107"/>
      <c r="F205" s="107"/>
      <c r="G205" s="107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8.2">
      <c r="A206" s="7"/>
      <c r="B206" s="115" t="s">
        <v>350</v>
      </c>
      <c r="C206" s="115"/>
      <c r="D206" s="115"/>
      <c r="E206" s="115"/>
      <c r="F206" s="115"/>
      <c r="G206" s="115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7.6">
      <c r="A207" s="7"/>
      <c r="B207" s="107" t="s">
        <v>69</v>
      </c>
      <c r="C207" s="107"/>
      <c r="D207" s="107"/>
      <c r="E207" s="107"/>
      <c r="F207" s="107"/>
      <c r="G207" s="107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7.6">
      <c r="A208" s="7"/>
      <c r="B208" s="107" t="s">
        <v>351</v>
      </c>
      <c r="C208" s="107"/>
      <c r="D208" s="107"/>
      <c r="E208" s="107"/>
      <c r="F208" s="107"/>
      <c r="G208" s="107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7.6">
      <c r="A209" s="7"/>
      <c r="B209" s="107" t="s">
        <v>166</v>
      </c>
      <c r="C209" s="107"/>
      <c r="D209" s="107"/>
      <c r="E209" s="107"/>
      <c r="F209" s="107"/>
      <c r="G209" s="10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7.6">
      <c r="A210" s="7"/>
      <c r="B210" s="107" t="s">
        <v>168</v>
      </c>
      <c r="C210" s="107"/>
      <c r="D210" s="107"/>
      <c r="E210" s="107"/>
      <c r="F210" s="107"/>
      <c r="G210" s="10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7.6">
      <c r="A211" s="7"/>
      <c r="B211" s="107" t="s">
        <v>169</v>
      </c>
      <c r="C211" s="107"/>
      <c r="D211" s="107"/>
      <c r="E211" s="107"/>
      <c r="F211" s="107"/>
      <c r="G211" s="10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7.6">
      <c r="A212" s="7"/>
      <c r="B212" s="107" t="s">
        <v>185</v>
      </c>
      <c r="C212" s="107"/>
      <c r="D212" s="107"/>
      <c r="E212" s="107"/>
      <c r="F212" s="107"/>
      <c r="G212" s="10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7.6">
      <c r="A213" s="7"/>
      <c r="B213" s="107" t="s">
        <v>186</v>
      </c>
      <c r="C213" s="107"/>
      <c r="D213" s="107"/>
      <c r="E213" s="107"/>
      <c r="F213" s="107"/>
      <c r="G213" s="10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7.6">
      <c r="B214" s="107" t="s">
        <v>189</v>
      </c>
      <c r="C214" s="107"/>
      <c r="D214" s="107"/>
      <c r="E214" s="107"/>
      <c r="F214" s="107"/>
      <c r="G214" s="10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8.2">
      <c r="B215" s="115" t="s">
        <v>368</v>
      </c>
      <c r="C215" s="115"/>
      <c r="D215" s="115"/>
      <c r="E215" s="115"/>
      <c r="F215" s="115"/>
      <c r="G215" s="115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7.6">
      <c r="B216" s="107"/>
      <c r="C216" s="107"/>
      <c r="D216" s="107"/>
      <c r="E216" s="107"/>
      <c r="F216" s="107"/>
      <c r="G216" s="107" t="s">
        <v>370</v>
      </c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7.6">
      <c r="B217" s="107"/>
      <c r="C217" s="107"/>
      <c r="D217" s="107"/>
      <c r="E217" s="107"/>
      <c r="F217" s="107"/>
      <c r="G217" s="107" t="s">
        <v>369</v>
      </c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4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4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4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4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4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4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4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4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4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4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4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4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4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4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4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4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4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4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4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4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4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4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4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4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4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4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4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4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4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4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4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4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4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4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4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</sheetData>
  <mergeCells count="68">
    <mergeCell ref="B202:G202"/>
    <mergeCell ref="B204:G204"/>
    <mergeCell ref="B206:G206"/>
    <mergeCell ref="B215:G215"/>
    <mergeCell ref="K143:M143"/>
    <mergeCell ref="K166:M166"/>
    <mergeCell ref="K167:M167"/>
    <mergeCell ref="K168:M168"/>
    <mergeCell ref="K149:M149"/>
    <mergeCell ref="K150:M150"/>
    <mergeCell ref="K151:M151"/>
    <mergeCell ref="K165:M165"/>
    <mergeCell ref="K152:M152"/>
    <mergeCell ref="K153:M153"/>
    <mergeCell ref="K154:M154"/>
    <mergeCell ref="K155:M155"/>
    <mergeCell ref="K163:M163"/>
    <mergeCell ref="K164:M164"/>
    <mergeCell ref="K144:M144"/>
    <mergeCell ref="K138:M138"/>
    <mergeCell ref="K139:M139"/>
    <mergeCell ref="K140:M140"/>
    <mergeCell ref="K141:M141"/>
    <mergeCell ref="K142:M142"/>
    <mergeCell ref="K145:M145"/>
    <mergeCell ref="K146:M146"/>
    <mergeCell ref="K158:M158"/>
    <mergeCell ref="K159:M159"/>
    <mergeCell ref="K160:M160"/>
    <mergeCell ref="K161:M161"/>
    <mergeCell ref="K162:M162"/>
    <mergeCell ref="K147:M147"/>
    <mergeCell ref="K148:M148"/>
    <mergeCell ref="K157:M157"/>
    <mergeCell ref="K133:M133"/>
    <mergeCell ref="K134:M134"/>
    <mergeCell ref="K135:M135"/>
    <mergeCell ref="K136:M136"/>
    <mergeCell ref="K137:M137"/>
    <mergeCell ref="K156:M156"/>
    <mergeCell ref="K128:M128"/>
    <mergeCell ref="K129:M129"/>
    <mergeCell ref="K130:M130"/>
    <mergeCell ref="K131:M131"/>
    <mergeCell ref="K132:M132"/>
    <mergeCell ref="K56:M56"/>
    <mergeCell ref="M11:O11"/>
    <mergeCell ref="K33:O33"/>
    <mergeCell ref="K50:N50"/>
    <mergeCell ref="K53:O53"/>
    <mergeCell ref="K54:M54"/>
    <mergeCell ref="K55:M55"/>
    <mergeCell ref="K125:M125"/>
    <mergeCell ref="K126:M126"/>
    <mergeCell ref="K127:M127"/>
    <mergeCell ref="B124:G124"/>
    <mergeCell ref="K2:K3"/>
    <mergeCell ref="K57:M57"/>
    <mergeCell ref="B122:G122"/>
    <mergeCell ref="B61:G61"/>
    <mergeCell ref="K58:N58"/>
    <mergeCell ref="K59:N59"/>
    <mergeCell ref="J122:S122"/>
    <mergeCell ref="K123:M123"/>
    <mergeCell ref="K124:M124"/>
    <mergeCell ref="M2:O2"/>
    <mergeCell ref="K4:O4"/>
    <mergeCell ref="K9:O9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K34:K48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Down'!$G$2:$G$172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172"/>
  <sheetViews>
    <sheetView topLeftCell="A139" workbookViewId="0">
      <selection activeCell="G182" sqref="G182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231</v>
      </c>
      <c r="F2" t="s">
        <v>19</v>
      </c>
      <c r="G2" t="s">
        <v>63</v>
      </c>
      <c r="H2" t="s">
        <v>243</v>
      </c>
    </row>
    <row r="3" spans="2:8">
      <c r="B3" t="s">
        <v>14</v>
      </c>
      <c r="C3" t="s">
        <v>41</v>
      </c>
      <c r="D3" t="s">
        <v>28</v>
      </c>
      <c r="E3" t="s">
        <v>232</v>
      </c>
      <c r="F3" t="s">
        <v>20</v>
      </c>
      <c r="G3" t="s">
        <v>62</v>
      </c>
      <c r="H3" t="s">
        <v>244</v>
      </c>
    </row>
    <row r="4" spans="2:8">
      <c r="B4" t="s">
        <v>15</v>
      </c>
      <c r="C4" t="s">
        <v>38</v>
      </c>
      <c r="D4" t="s">
        <v>29</v>
      </c>
      <c r="E4" t="s">
        <v>233</v>
      </c>
      <c r="F4" t="s">
        <v>45</v>
      </c>
      <c r="G4" t="s">
        <v>68</v>
      </c>
      <c r="H4" t="s">
        <v>245</v>
      </c>
    </row>
    <row r="5" spans="2:8">
      <c r="B5" t="s">
        <v>30</v>
      </c>
      <c r="C5" t="s">
        <v>40</v>
      </c>
      <c r="D5" t="s">
        <v>26</v>
      </c>
      <c r="E5" t="s">
        <v>234</v>
      </c>
      <c r="F5" t="s">
        <v>46</v>
      </c>
      <c r="G5" t="s">
        <v>69</v>
      </c>
      <c r="H5" t="s">
        <v>246</v>
      </c>
    </row>
    <row r="6" spans="2:8">
      <c r="B6" t="s">
        <v>31</v>
      </c>
      <c r="C6" t="s">
        <v>39</v>
      </c>
      <c r="D6" t="s">
        <v>66</v>
      </c>
      <c r="E6" t="s">
        <v>235</v>
      </c>
      <c r="F6" t="s">
        <v>21</v>
      </c>
      <c r="G6" t="s">
        <v>70</v>
      </c>
      <c r="H6" t="s">
        <v>247</v>
      </c>
    </row>
    <row r="7" spans="2:8">
      <c r="B7" t="s">
        <v>13</v>
      </c>
      <c r="D7" t="s">
        <v>201</v>
      </c>
      <c r="E7" t="s">
        <v>236</v>
      </c>
      <c r="F7" t="s">
        <v>44</v>
      </c>
      <c r="G7" t="s">
        <v>71</v>
      </c>
      <c r="H7" t="s">
        <v>248</v>
      </c>
    </row>
    <row r="8" spans="2:8">
      <c r="B8" t="s">
        <v>43</v>
      </c>
      <c r="D8" t="s">
        <v>42</v>
      </c>
      <c r="E8" t="s">
        <v>237</v>
      </c>
      <c r="F8" t="s">
        <v>51</v>
      </c>
      <c r="G8" t="s">
        <v>340</v>
      </c>
      <c r="H8" t="s">
        <v>249</v>
      </c>
    </row>
    <row r="9" spans="2:8">
      <c r="B9" t="s">
        <v>16</v>
      </c>
      <c r="E9" t="s">
        <v>238</v>
      </c>
      <c r="F9" t="s">
        <v>52</v>
      </c>
      <c r="G9" t="s">
        <v>341</v>
      </c>
      <c r="H9" t="s">
        <v>250</v>
      </c>
    </row>
    <row r="10" spans="2:8">
      <c r="B10" t="s">
        <v>32</v>
      </c>
      <c r="E10" t="s">
        <v>239</v>
      </c>
      <c r="F10" t="s">
        <v>53</v>
      </c>
      <c r="G10" t="s">
        <v>342</v>
      </c>
      <c r="H10" t="s">
        <v>251</v>
      </c>
    </row>
    <row r="11" spans="2:8">
      <c r="B11" t="s">
        <v>36</v>
      </c>
      <c r="E11" t="s">
        <v>240</v>
      </c>
      <c r="F11" t="s">
        <v>54</v>
      </c>
      <c r="G11" t="s">
        <v>72</v>
      </c>
      <c r="H11" t="s">
        <v>252</v>
      </c>
    </row>
    <row r="12" spans="2:8">
      <c r="B12" t="s">
        <v>37</v>
      </c>
      <c r="E12" t="s">
        <v>241</v>
      </c>
      <c r="F12" t="s">
        <v>55</v>
      </c>
      <c r="G12" t="s">
        <v>355</v>
      </c>
      <c r="H12" t="s">
        <v>253</v>
      </c>
    </row>
    <row r="13" spans="2:8">
      <c r="B13" t="s">
        <v>33</v>
      </c>
      <c r="E13" t="s">
        <v>242</v>
      </c>
      <c r="F13" t="s">
        <v>56</v>
      </c>
      <c r="G13" t="s">
        <v>354</v>
      </c>
      <c r="H13" t="s">
        <v>254</v>
      </c>
    </row>
    <row r="14" spans="2:8">
      <c r="B14" t="s">
        <v>34</v>
      </c>
      <c r="F14" t="s">
        <v>57</v>
      </c>
      <c r="G14" t="s">
        <v>73</v>
      </c>
      <c r="H14" t="s">
        <v>255</v>
      </c>
    </row>
    <row r="15" spans="2:8">
      <c r="B15" t="s">
        <v>35</v>
      </c>
      <c r="F15" t="s">
        <v>58</v>
      </c>
      <c r="G15" t="s">
        <v>356</v>
      </c>
      <c r="H15" t="s">
        <v>256</v>
      </c>
    </row>
    <row r="16" spans="2:8" ht="15">
      <c r="B16" s="12"/>
      <c r="F16" t="s">
        <v>59</v>
      </c>
      <c r="G16" t="s">
        <v>74</v>
      </c>
      <c r="H16" t="s">
        <v>257</v>
      </c>
    </row>
    <row r="17" spans="6:8">
      <c r="F17" t="s">
        <v>47</v>
      </c>
      <c r="G17" t="s">
        <v>75</v>
      </c>
      <c r="H17" t="s">
        <v>258</v>
      </c>
    </row>
    <row r="18" spans="6:8">
      <c r="F18" t="s">
        <v>48</v>
      </c>
      <c r="G18" t="s">
        <v>76</v>
      </c>
      <c r="H18" t="s">
        <v>259</v>
      </c>
    </row>
    <row r="19" spans="6:8">
      <c r="F19" t="s">
        <v>49</v>
      </c>
      <c r="G19" t="s">
        <v>343</v>
      </c>
      <c r="H19" t="s">
        <v>260</v>
      </c>
    </row>
    <row r="20" spans="6:8">
      <c r="F20" t="s">
        <v>50</v>
      </c>
      <c r="G20" t="s">
        <v>77</v>
      </c>
      <c r="H20" t="s">
        <v>261</v>
      </c>
    </row>
    <row r="21" spans="6:8">
      <c r="F21" t="s">
        <v>195</v>
      </c>
      <c r="G21" t="s">
        <v>359</v>
      </c>
      <c r="H21" t="s">
        <v>262</v>
      </c>
    </row>
    <row r="22" spans="6:8">
      <c r="G22" t="s">
        <v>78</v>
      </c>
      <c r="H22" t="s">
        <v>263</v>
      </c>
    </row>
    <row r="23" spans="6:8">
      <c r="G23" t="s">
        <v>79</v>
      </c>
      <c r="H23" t="s">
        <v>264</v>
      </c>
    </row>
    <row r="24" spans="6:8">
      <c r="G24" t="s">
        <v>80</v>
      </c>
      <c r="H24" t="s">
        <v>265</v>
      </c>
    </row>
    <row r="25" spans="6:8">
      <c r="G25" t="s">
        <v>360</v>
      </c>
      <c r="H25" t="s">
        <v>266</v>
      </c>
    </row>
    <row r="26" spans="6:8">
      <c r="G26" t="s">
        <v>126</v>
      </c>
      <c r="H26" t="s">
        <v>267</v>
      </c>
    </row>
    <row r="27" spans="6:8">
      <c r="G27" t="s">
        <v>82</v>
      </c>
    </row>
    <row r="28" spans="6:8">
      <c r="G28" t="s">
        <v>83</v>
      </c>
    </row>
    <row r="29" spans="6:8">
      <c r="G29" t="s">
        <v>84</v>
      </c>
    </row>
    <row r="30" spans="6:8">
      <c r="G30" t="s">
        <v>85</v>
      </c>
    </row>
    <row r="31" spans="6:8">
      <c r="G31" t="s">
        <v>344</v>
      </c>
    </row>
    <row r="32" spans="6:8">
      <c r="G32" t="s">
        <v>150</v>
      </c>
    </row>
    <row r="33" spans="7:7">
      <c r="G33" t="s">
        <v>151</v>
      </c>
    </row>
    <row r="34" spans="7:7">
      <c r="G34" t="s">
        <v>152</v>
      </c>
    </row>
    <row r="35" spans="7:7">
      <c r="G35" t="s">
        <v>153</v>
      </c>
    </row>
    <row r="36" spans="7:7">
      <c r="G36" t="s">
        <v>154</v>
      </c>
    </row>
    <row r="37" spans="7:7">
      <c r="G37" t="s">
        <v>155</v>
      </c>
    </row>
    <row r="38" spans="7:7">
      <c r="G38" t="s">
        <v>156</v>
      </c>
    </row>
    <row r="39" spans="7:7">
      <c r="G39" t="s">
        <v>157</v>
      </c>
    </row>
    <row r="40" spans="7:7">
      <c r="G40" t="s">
        <v>158</v>
      </c>
    </row>
    <row r="41" spans="7:7">
      <c r="G41" t="s">
        <v>159</v>
      </c>
    </row>
    <row r="42" spans="7:7">
      <c r="G42" t="s">
        <v>160</v>
      </c>
    </row>
    <row r="43" spans="7:7">
      <c r="G43" t="s">
        <v>347</v>
      </c>
    </row>
    <row r="44" spans="7:7">
      <c r="G44" t="s">
        <v>161</v>
      </c>
    </row>
    <row r="45" spans="7:7">
      <c r="G45" t="s">
        <v>162</v>
      </c>
    </row>
    <row r="46" spans="7:7">
      <c r="G46" t="s">
        <v>163</v>
      </c>
    </row>
    <row r="47" spans="7:7">
      <c r="G47" t="s">
        <v>164</v>
      </c>
    </row>
    <row r="48" spans="7:7">
      <c r="G48" t="s">
        <v>165</v>
      </c>
    </row>
    <row r="49" spans="7:7">
      <c r="G49" t="s">
        <v>166</v>
      </c>
    </row>
    <row r="50" spans="7:7">
      <c r="G50" t="s">
        <v>167</v>
      </c>
    </row>
    <row r="51" spans="7:7">
      <c r="G51" t="s">
        <v>168</v>
      </c>
    </row>
    <row r="52" spans="7:7">
      <c r="G52" t="s">
        <v>169</v>
      </c>
    </row>
    <row r="53" spans="7:7">
      <c r="G53" t="s">
        <v>170</v>
      </c>
    </row>
    <row r="54" spans="7:7">
      <c r="G54" t="s">
        <v>171</v>
      </c>
    </row>
    <row r="55" spans="7:7">
      <c r="G55" t="s">
        <v>172</v>
      </c>
    </row>
    <row r="56" spans="7:7">
      <c r="G56" t="s">
        <v>336</v>
      </c>
    </row>
    <row r="57" spans="7:7">
      <c r="G57" t="s">
        <v>173</v>
      </c>
    </row>
    <row r="58" spans="7:7">
      <c r="G58" t="s">
        <v>174</v>
      </c>
    </row>
    <row r="59" spans="7:7">
      <c r="G59" t="s">
        <v>175</v>
      </c>
    </row>
    <row r="60" spans="7:7">
      <c r="G60" t="s">
        <v>176</v>
      </c>
    </row>
    <row r="61" spans="7:7">
      <c r="G61" t="s">
        <v>177</v>
      </c>
    </row>
    <row r="62" spans="7:7">
      <c r="G62" t="s">
        <v>178</v>
      </c>
    </row>
    <row r="63" spans="7:7">
      <c r="G63" t="s">
        <v>179</v>
      </c>
    </row>
    <row r="64" spans="7:7">
      <c r="G64" t="s">
        <v>180</v>
      </c>
    </row>
    <row r="65" spans="7:7">
      <c r="G65" t="s">
        <v>181</v>
      </c>
    </row>
    <row r="66" spans="7:7">
      <c r="G66" t="s">
        <v>182</v>
      </c>
    </row>
    <row r="67" spans="7:7">
      <c r="G67" t="s">
        <v>183</v>
      </c>
    </row>
    <row r="68" spans="7:7">
      <c r="G68" t="s">
        <v>184</v>
      </c>
    </row>
    <row r="69" spans="7:7">
      <c r="G69" t="s">
        <v>185</v>
      </c>
    </row>
    <row r="70" spans="7:7">
      <c r="G70" t="s">
        <v>186</v>
      </c>
    </row>
    <row r="71" spans="7:7">
      <c r="G71" t="s">
        <v>187</v>
      </c>
    </row>
    <row r="72" spans="7:7">
      <c r="G72" t="s">
        <v>188</v>
      </c>
    </row>
    <row r="73" spans="7:7">
      <c r="G73" t="s">
        <v>189</v>
      </c>
    </row>
    <row r="74" spans="7:7">
      <c r="G74" t="s">
        <v>190</v>
      </c>
    </row>
    <row r="75" spans="7:7">
      <c r="G75" t="s">
        <v>191</v>
      </c>
    </row>
    <row r="76" spans="7:7">
      <c r="G76" t="s">
        <v>192</v>
      </c>
    </row>
    <row r="77" spans="7:7">
      <c r="G77" t="s">
        <v>193</v>
      </c>
    </row>
    <row r="78" spans="7:7">
      <c r="G78" t="s">
        <v>194</v>
      </c>
    </row>
    <row r="79" spans="7:7">
      <c r="G79" t="s">
        <v>116</v>
      </c>
    </row>
    <row r="80" spans="7:7">
      <c r="G80" t="s">
        <v>353</v>
      </c>
    </row>
    <row r="81" spans="7:7">
      <c r="G81" t="s">
        <v>117</v>
      </c>
    </row>
    <row r="82" spans="7:7">
      <c r="G82" t="s">
        <v>118</v>
      </c>
    </row>
    <row r="83" spans="7:7">
      <c r="G83" t="s">
        <v>119</v>
      </c>
    </row>
    <row r="84" spans="7:7">
      <c r="G84" t="s">
        <v>120</v>
      </c>
    </row>
    <row r="85" spans="7:7">
      <c r="G85" t="s">
        <v>121</v>
      </c>
    </row>
    <row r="86" spans="7:7">
      <c r="G86" t="s">
        <v>122</v>
      </c>
    </row>
    <row r="87" spans="7:7">
      <c r="G87" t="s">
        <v>87</v>
      </c>
    </row>
    <row r="88" spans="7:7">
      <c r="G88" t="s">
        <v>361</v>
      </c>
    </row>
    <row r="89" spans="7:7">
      <c r="G89" t="s">
        <v>86</v>
      </c>
    </row>
    <row r="90" spans="7:7">
      <c r="G90" t="s">
        <v>123</v>
      </c>
    </row>
    <row r="91" spans="7:7">
      <c r="G91" t="s">
        <v>124</v>
      </c>
    </row>
    <row r="92" spans="7:7">
      <c r="G92" t="s">
        <v>125</v>
      </c>
    </row>
    <row r="93" spans="7:7">
      <c r="G93" t="s">
        <v>334</v>
      </c>
    </row>
    <row r="94" spans="7:7">
      <c r="G94" t="s">
        <v>127</v>
      </c>
    </row>
    <row r="95" spans="7:7">
      <c r="G95" t="s">
        <v>128</v>
      </c>
    </row>
    <row r="96" spans="7:7">
      <c r="G96" t="s">
        <v>129</v>
      </c>
    </row>
    <row r="97" spans="7:7">
      <c r="G97" t="s">
        <v>366</v>
      </c>
    </row>
    <row r="98" spans="7:7">
      <c r="G98" t="s">
        <v>130</v>
      </c>
    </row>
    <row r="99" spans="7:7">
      <c r="G99" t="s">
        <v>131</v>
      </c>
    </row>
    <row r="100" spans="7:7">
      <c r="G100" t="s">
        <v>132</v>
      </c>
    </row>
    <row r="101" spans="7:7">
      <c r="G101" t="s">
        <v>133</v>
      </c>
    </row>
    <row r="102" spans="7:7">
      <c r="G102" t="s">
        <v>134</v>
      </c>
    </row>
    <row r="103" spans="7:7">
      <c r="G103" t="s">
        <v>367</v>
      </c>
    </row>
    <row r="104" spans="7:7">
      <c r="G104" t="s">
        <v>135</v>
      </c>
    </row>
    <row r="105" spans="7:7">
      <c r="G105" t="s">
        <v>136</v>
      </c>
    </row>
    <row r="106" spans="7:7">
      <c r="G106" t="s">
        <v>137</v>
      </c>
    </row>
    <row r="107" spans="7:7">
      <c r="G107" t="s">
        <v>138</v>
      </c>
    </row>
    <row r="108" spans="7:7">
      <c r="G108" t="s">
        <v>139</v>
      </c>
    </row>
    <row r="109" spans="7:7">
      <c r="G109" t="s">
        <v>140</v>
      </c>
    </row>
    <row r="110" spans="7:7">
      <c r="G110" t="s">
        <v>141</v>
      </c>
    </row>
    <row r="111" spans="7:7">
      <c r="G111" t="s">
        <v>142</v>
      </c>
    </row>
    <row r="112" spans="7:7">
      <c r="G112" t="s">
        <v>143</v>
      </c>
    </row>
    <row r="113" spans="7:7">
      <c r="G113" t="s">
        <v>144</v>
      </c>
    </row>
    <row r="114" spans="7:7">
      <c r="G114" t="s">
        <v>145</v>
      </c>
    </row>
    <row r="115" spans="7:7">
      <c r="G115" t="s">
        <v>146</v>
      </c>
    </row>
    <row r="116" spans="7:7">
      <c r="G116" t="s">
        <v>147</v>
      </c>
    </row>
    <row r="117" spans="7:7">
      <c r="G117" t="s">
        <v>148</v>
      </c>
    </row>
    <row r="118" spans="7:7">
      <c r="G118" t="s">
        <v>149</v>
      </c>
    </row>
    <row r="119" spans="7:7">
      <c r="G119" t="s">
        <v>61</v>
      </c>
    </row>
    <row r="120" spans="7:7">
      <c r="G120" t="s">
        <v>88</v>
      </c>
    </row>
    <row r="121" spans="7:7">
      <c r="G121" t="s">
        <v>89</v>
      </c>
    </row>
    <row r="122" spans="7:7">
      <c r="G122" t="s">
        <v>358</v>
      </c>
    </row>
    <row r="123" spans="7:7">
      <c r="G123" t="s">
        <v>90</v>
      </c>
    </row>
    <row r="124" spans="7:7">
      <c r="G124" t="s">
        <v>91</v>
      </c>
    </row>
    <row r="125" spans="7:7">
      <c r="G125" t="s">
        <v>81</v>
      </c>
    </row>
    <row r="126" spans="7:7">
      <c r="G126" t="s">
        <v>92</v>
      </c>
    </row>
    <row r="127" spans="7:7">
      <c r="G127" t="s">
        <v>345</v>
      </c>
    </row>
    <row r="128" spans="7:7">
      <c r="G128" t="s">
        <v>93</v>
      </c>
    </row>
    <row r="129" spans="7:7">
      <c r="G129" t="s">
        <v>362</v>
      </c>
    </row>
    <row r="130" spans="7:7">
      <c r="G130" t="s">
        <v>365</v>
      </c>
    </row>
    <row r="131" spans="7:7">
      <c r="G131" t="s">
        <v>94</v>
      </c>
    </row>
    <row r="132" spans="7:7">
      <c r="G132" t="s">
        <v>64</v>
      </c>
    </row>
    <row r="133" spans="7:7">
      <c r="G133" t="s">
        <v>95</v>
      </c>
    </row>
    <row r="134" spans="7:7">
      <c r="G134" t="s">
        <v>96</v>
      </c>
    </row>
    <row r="135" spans="7:7">
      <c r="G135" t="s">
        <v>97</v>
      </c>
    </row>
    <row r="136" spans="7:7">
      <c r="G136" t="s">
        <v>335</v>
      </c>
    </row>
    <row r="137" spans="7:7">
      <c r="G137" t="s">
        <v>98</v>
      </c>
    </row>
    <row r="138" spans="7:7">
      <c r="G138" t="s">
        <v>99</v>
      </c>
    </row>
    <row r="139" spans="7:7">
      <c r="G139" t="s">
        <v>100</v>
      </c>
    </row>
    <row r="140" spans="7:7">
      <c r="G140" t="s">
        <v>65</v>
      </c>
    </row>
    <row r="141" spans="7:7">
      <c r="G141" t="s">
        <v>101</v>
      </c>
    </row>
    <row r="142" spans="7:7">
      <c r="G142" t="s">
        <v>357</v>
      </c>
    </row>
    <row r="143" spans="7:7">
      <c r="G143" t="s">
        <v>102</v>
      </c>
    </row>
    <row r="144" spans="7:7">
      <c r="G144" t="s">
        <v>363</v>
      </c>
    </row>
    <row r="145" spans="7:7">
      <c r="G145" t="s">
        <v>364</v>
      </c>
    </row>
    <row r="146" spans="7:7">
      <c r="G146" t="s">
        <v>103</v>
      </c>
    </row>
    <row r="147" spans="7:7">
      <c r="G147" t="s">
        <v>104</v>
      </c>
    </row>
    <row r="148" spans="7:7">
      <c r="G148" t="s">
        <v>105</v>
      </c>
    </row>
    <row r="149" spans="7:7">
      <c r="G149" t="s">
        <v>106</v>
      </c>
    </row>
    <row r="150" spans="7:7">
      <c r="G150" t="s">
        <v>107</v>
      </c>
    </row>
    <row r="151" spans="7:7">
      <c r="G151" t="s">
        <v>108</v>
      </c>
    </row>
    <row r="152" spans="7:7">
      <c r="G152" t="s">
        <v>109</v>
      </c>
    </row>
    <row r="153" spans="7:7">
      <c r="G153" t="s">
        <v>110</v>
      </c>
    </row>
    <row r="154" spans="7:7">
      <c r="G154" t="s">
        <v>111</v>
      </c>
    </row>
    <row r="155" spans="7:7">
      <c r="G155" t="s">
        <v>112</v>
      </c>
    </row>
    <row r="156" spans="7:7">
      <c r="G156" t="s">
        <v>67</v>
      </c>
    </row>
    <row r="157" spans="7:7">
      <c r="G157" t="s">
        <v>346</v>
      </c>
    </row>
    <row r="158" spans="7:7">
      <c r="G158" t="s">
        <v>113</v>
      </c>
    </row>
    <row r="159" spans="7:7">
      <c r="G159" t="s">
        <v>114</v>
      </c>
    </row>
    <row r="160" spans="7:7">
      <c r="G160" t="s">
        <v>115</v>
      </c>
    </row>
    <row r="161" spans="7:7">
      <c r="G161" t="s">
        <v>156</v>
      </c>
    </row>
    <row r="162" spans="7:7">
      <c r="G162" t="s">
        <v>191</v>
      </c>
    </row>
    <row r="163" spans="7:7">
      <c r="G163" t="s">
        <v>69</v>
      </c>
    </row>
    <row r="164" spans="7:7">
      <c r="G164" t="s">
        <v>351</v>
      </c>
    </row>
    <row r="165" spans="7:7">
      <c r="G165" t="s">
        <v>166</v>
      </c>
    </row>
    <row r="166" spans="7:7">
      <c r="G166" t="s">
        <v>168</v>
      </c>
    </row>
    <row r="167" spans="7:7">
      <c r="G167" t="s">
        <v>169</v>
      </c>
    </row>
    <row r="168" spans="7:7">
      <c r="G168" t="s">
        <v>185</v>
      </c>
    </row>
    <row r="169" spans="7:7">
      <c r="G169" t="s">
        <v>186</v>
      </c>
    </row>
    <row r="170" spans="7:7">
      <c r="G170" t="s">
        <v>189</v>
      </c>
    </row>
    <row r="171" spans="7:7">
      <c r="G171" t="s">
        <v>370</v>
      </c>
    </row>
    <row r="172" spans="7:7">
      <c r="G172" t="s">
        <v>369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workbookViewId="0">
      <selection activeCell="I43" sqref="I43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0.44140625" customWidth="1"/>
    <col min="7" max="7" width="12.33203125" customWidth="1"/>
    <col min="9" max="9" width="11" customWidth="1"/>
  </cols>
  <sheetData>
    <row r="1" spans="2:11" ht="27.6" customHeight="1">
      <c r="B1" s="152" t="s">
        <v>209</v>
      </c>
      <c r="C1" s="153"/>
      <c r="D1" s="153"/>
      <c r="E1" s="153"/>
      <c r="F1" s="153"/>
      <c r="G1" s="153"/>
      <c r="H1" s="153"/>
      <c r="I1" s="154"/>
    </row>
    <row r="2" spans="2:11" ht="26.4">
      <c r="B2" s="90"/>
      <c r="C2" s="92" t="s">
        <v>211</v>
      </c>
      <c r="D2" s="92" t="s">
        <v>203</v>
      </c>
      <c r="E2" s="92" t="s">
        <v>204</v>
      </c>
      <c r="F2" s="92" t="s">
        <v>205</v>
      </c>
      <c r="G2" s="93" t="s">
        <v>200</v>
      </c>
    </row>
    <row r="3" spans="2:11">
      <c r="B3" s="90" t="s">
        <v>206</v>
      </c>
      <c r="C3" s="88">
        <v>310</v>
      </c>
      <c r="D3" s="88">
        <v>465</v>
      </c>
      <c r="E3" s="88">
        <v>620</v>
      </c>
      <c r="F3" s="88">
        <v>775</v>
      </c>
      <c r="G3" s="91">
        <f>Auzas!$O$8</f>
        <v>0</v>
      </c>
    </row>
    <row r="4" spans="2:11">
      <c r="B4" s="90" t="s">
        <v>207</v>
      </c>
      <c r="C4" s="91">
        <v>536.48623999999995</v>
      </c>
      <c r="D4" s="91">
        <v>597.69623999999999</v>
      </c>
      <c r="E4" s="91">
        <v>660.50623999999993</v>
      </c>
      <c r="F4" s="91">
        <v>750.56124</v>
      </c>
      <c r="G4" s="91">
        <f>Auzas!$O$50</f>
        <v>0</v>
      </c>
    </row>
    <row r="5" spans="2:11">
      <c r="B5" s="90" t="s">
        <v>208</v>
      </c>
      <c r="C5" s="91">
        <f>C3-C4</f>
        <v>-226.48623999999995</v>
      </c>
      <c r="D5" s="91">
        <f t="shared" ref="D5:F5" si="0">D3-D4</f>
        <v>-132.69623999999999</v>
      </c>
      <c r="E5" s="91">
        <f t="shared" si="0"/>
        <v>-40.506239999999934</v>
      </c>
      <c r="F5" s="91">
        <f t="shared" si="0"/>
        <v>24.438760000000002</v>
      </c>
      <c r="G5" s="91">
        <f>Auzas!$O$52</f>
        <v>0</v>
      </c>
    </row>
    <row r="7" spans="2:11" ht="25.95" customHeight="1">
      <c r="B7" s="155" t="s">
        <v>212</v>
      </c>
      <c r="C7" s="155"/>
      <c r="D7" s="155"/>
      <c r="E7" s="155"/>
      <c r="F7" s="155"/>
      <c r="H7" s="159" t="s">
        <v>270</v>
      </c>
      <c r="I7" s="159"/>
      <c r="J7" s="159"/>
      <c r="K7" s="159"/>
    </row>
    <row r="8" spans="2:11" ht="39.6">
      <c r="B8" s="92"/>
      <c r="C8" s="92" t="s">
        <v>210</v>
      </c>
      <c r="D8" s="92" t="s">
        <v>211</v>
      </c>
      <c r="E8" s="92" t="s">
        <v>203</v>
      </c>
      <c r="F8" s="93" t="s">
        <v>200</v>
      </c>
      <c r="H8" s="92" t="s">
        <v>210</v>
      </c>
      <c r="I8" s="92" t="s">
        <v>211</v>
      </c>
      <c r="J8" s="92" t="s">
        <v>203</v>
      </c>
      <c r="K8" s="93" t="s">
        <v>200</v>
      </c>
    </row>
    <row r="9" spans="2:11">
      <c r="B9" s="96" t="s">
        <v>206</v>
      </c>
      <c r="C9" s="94"/>
      <c r="D9" s="94"/>
      <c r="E9" s="94"/>
      <c r="F9" s="95">
        <f>G3</f>
        <v>0</v>
      </c>
      <c r="G9" t="s">
        <v>206</v>
      </c>
      <c r="H9" s="88">
        <v>260</v>
      </c>
      <c r="I9" s="88">
        <v>520</v>
      </c>
      <c r="J9" s="88">
        <v>780</v>
      </c>
      <c r="K9" s="91">
        <f>F9</f>
        <v>0</v>
      </c>
    </row>
    <row r="10" spans="2:11">
      <c r="B10" s="96" t="s">
        <v>207</v>
      </c>
      <c r="C10" s="94"/>
      <c r="D10" s="94"/>
      <c r="E10" s="94"/>
      <c r="F10" s="95">
        <f>G4</f>
        <v>0</v>
      </c>
      <c r="G10" t="s">
        <v>207</v>
      </c>
      <c r="H10" s="91">
        <v>415.11</v>
      </c>
      <c r="I10" s="91">
        <v>464.52</v>
      </c>
      <c r="J10" s="91">
        <v>619.82500000000005</v>
      </c>
      <c r="K10" s="91">
        <f>F10</f>
        <v>0</v>
      </c>
    </row>
    <row r="11" spans="2:11">
      <c r="B11" s="96" t="s">
        <v>208</v>
      </c>
      <c r="C11" s="94"/>
      <c r="D11" s="94"/>
      <c r="E11" s="94"/>
      <c r="F11" s="95">
        <f>G5</f>
        <v>0</v>
      </c>
      <c r="G11" t="s">
        <v>208</v>
      </c>
      <c r="H11" s="91">
        <f>H9-H10</f>
        <v>-155.11000000000001</v>
      </c>
      <c r="I11" s="91">
        <f t="shared" ref="I11:J11" si="1">I9-I10</f>
        <v>55.480000000000018</v>
      </c>
      <c r="J11" s="91">
        <f t="shared" si="1"/>
        <v>160.17499999999995</v>
      </c>
      <c r="K11" s="91">
        <f>F11</f>
        <v>0</v>
      </c>
    </row>
    <row r="13" spans="2:11">
      <c r="B13" s="162" t="s">
        <v>215</v>
      </c>
      <c r="C13" s="163"/>
      <c r="D13" s="164"/>
    </row>
    <row r="14" spans="2:11">
      <c r="B14" s="90"/>
      <c r="C14" s="97" t="s">
        <v>213</v>
      </c>
      <c r="D14" s="97" t="s">
        <v>337</v>
      </c>
    </row>
    <row r="15" spans="2:11">
      <c r="B15" s="98">
        <v>2019</v>
      </c>
      <c r="C15" s="88">
        <v>157</v>
      </c>
      <c r="D15" s="88">
        <v>220</v>
      </c>
    </row>
    <row r="16" spans="2:11">
      <c r="B16" s="98">
        <v>2020</v>
      </c>
      <c r="C16" s="88">
        <v>159</v>
      </c>
      <c r="D16" s="88">
        <v>200</v>
      </c>
    </row>
    <row r="17" spans="2:4">
      <c r="B17" s="98">
        <v>2021</v>
      </c>
      <c r="C17" s="88">
        <v>175</v>
      </c>
      <c r="D17" s="88">
        <v>230</v>
      </c>
    </row>
    <row r="18" spans="2:4">
      <c r="B18" s="98">
        <v>2022</v>
      </c>
      <c r="C18" s="88">
        <v>285</v>
      </c>
      <c r="D18" s="88">
        <v>340</v>
      </c>
    </row>
    <row r="19" spans="2:4">
      <c r="B19" s="98">
        <v>2023</v>
      </c>
      <c r="C19" s="88">
        <v>211</v>
      </c>
      <c r="D19" s="88">
        <v>255</v>
      </c>
    </row>
    <row r="20" spans="2:4">
      <c r="B20" s="98">
        <v>2024</v>
      </c>
      <c r="C20" s="88">
        <v>190</v>
      </c>
      <c r="D20" s="88">
        <v>295</v>
      </c>
    </row>
    <row r="21" spans="2:4">
      <c r="B21" s="98">
        <v>2025</v>
      </c>
      <c r="C21" s="88">
        <v>155</v>
      </c>
      <c r="D21" s="88">
        <v>260</v>
      </c>
    </row>
    <row r="22" spans="2:4">
      <c r="B22" s="98" t="s">
        <v>333</v>
      </c>
      <c r="C22" s="89">
        <f>ROUND(AVERAGE(C16:C21),0)</f>
        <v>196</v>
      </c>
      <c r="D22" s="89">
        <f>ROUND(AVERAGE(D16:D21),0)</f>
        <v>263</v>
      </c>
    </row>
    <row r="24" spans="2:4">
      <c r="B24" s="161" t="s">
        <v>216</v>
      </c>
      <c r="C24" s="161"/>
      <c r="D24" s="161"/>
    </row>
    <row r="25" spans="2:4">
      <c r="B25" s="90"/>
      <c r="C25" s="97" t="s">
        <v>213</v>
      </c>
      <c r="D25" s="97" t="s">
        <v>214</v>
      </c>
    </row>
    <row r="26" spans="2:4">
      <c r="B26" s="98">
        <v>2019</v>
      </c>
      <c r="C26" s="88">
        <v>3</v>
      </c>
      <c r="D26" s="88">
        <v>2.5</v>
      </c>
    </row>
    <row r="27" spans="2:4">
      <c r="B27" s="98">
        <v>2020</v>
      </c>
      <c r="C27" s="88">
        <v>3.6</v>
      </c>
      <c r="D27" s="88">
        <v>1.5</v>
      </c>
    </row>
    <row r="28" spans="2:4">
      <c r="B28" s="98">
        <v>2021</v>
      </c>
      <c r="C28" s="88">
        <v>2.2000000000000002</v>
      </c>
      <c r="D28" s="88">
        <v>1.8</v>
      </c>
    </row>
    <row r="29" spans="2:4">
      <c r="B29" s="98">
        <v>2022</v>
      </c>
      <c r="C29" s="88">
        <v>4.3</v>
      </c>
      <c r="D29" s="88">
        <v>2.4</v>
      </c>
    </row>
    <row r="30" spans="2:4">
      <c r="B30" s="98">
        <v>2023</v>
      </c>
      <c r="C30" s="88">
        <v>2.6</v>
      </c>
      <c r="D30" s="88">
        <v>1.8</v>
      </c>
    </row>
    <row r="31" spans="2:4">
      <c r="B31" s="98">
        <v>2024</v>
      </c>
      <c r="C31" s="88">
        <v>2.9</v>
      </c>
      <c r="D31" s="88">
        <v>1.4</v>
      </c>
    </row>
    <row r="32" spans="2:4">
      <c r="B32" s="98">
        <v>2025</v>
      </c>
      <c r="C32" s="88">
        <v>2.8</v>
      </c>
      <c r="D32" s="88">
        <v>1.6</v>
      </c>
    </row>
    <row r="33" spans="2:13">
      <c r="B33" s="98" t="s">
        <v>333</v>
      </c>
      <c r="C33" s="89">
        <f>ROUND(AVERAGE(C27:C32),2)</f>
        <v>3.07</v>
      </c>
      <c r="D33" s="89">
        <f>ROUND(AVERAGE(D27:D32),2)</f>
        <v>1.75</v>
      </c>
    </row>
    <row r="35" spans="2:13" ht="14.4">
      <c r="B35" s="160" t="s">
        <v>228</v>
      </c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</row>
    <row r="36" spans="2:13" ht="26.4">
      <c r="B36" s="89"/>
      <c r="C36" s="93" t="s">
        <v>352</v>
      </c>
      <c r="D36" s="93" t="s">
        <v>218</v>
      </c>
      <c r="E36" s="93" t="s">
        <v>219</v>
      </c>
      <c r="F36" s="93" t="s">
        <v>220</v>
      </c>
      <c r="G36" s="93" t="s">
        <v>221</v>
      </c>
      <c r="H36" s="93" t="s">
        <v>222</v>
      </c>
      <c r="I36" s="93" t="s">
        <v>223</v>
      </c>
      <c r="J36" s="93" t="s">
        <v>224</v>
      </c>
      <c r="K36" s="93" t="s">
        <v>225</v>
      </c>
      <c r="L36" s="93" t="s">
        <v>226</v>
      </c>
      <c r="M36" s="93" t="s">
        <v>227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>
        <v>2025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60" t="s">
        <v>229</v>
      </c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</row>
    <row r="45" spans="2:13" s="100" customFormat="1" ht="29.25" customHeight="1">
      <c r="B45" s="93"/>
      <c r="C45" s="93" t="s">
        <v>217</v>
      </c>
      <c r="D45" s="93" t="s">
        <v>218</v>
      </c>
      <c r="E45" s="93" t="s">
        <v>219</v>
      </c>
      <c r="F45" s="93" t="s">
        <v>220</v>
      </c>
      <c r="G45" s="93" t="s">
        <v>221</v>
      </c>
      <c r="H45" s="93" t="s">
        <v>222</v>
      </c>
      <c r="I45" s="93" t="s">
        <v>223</v>
      </c>
      <c r="J45" s="93" t="s">
        <v>224</v>
      </c>
      <c r="K45" s="93" t="s">
        <v>225</v>
      </c>
      <c r="L45" s="93" t="s">
        <v>226</v>
      </c>
      <c r="M45" s="93" t="s">
        <v>227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89">
        <v>2025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4.4">
      <c r="B50" s="156" t="s">
        <v>230</v>
      </c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8"/>
    </row>
    <row r="51" spans="2:13" s="100" customFormat="1" ht="29.25" customHeight="1">
      <c r="B51" s="93"/>
      <c r="C51" s="93" t="s">
        <v>217</v>
      </c>
      <c r="D51" s="93" t="s">
        <v>218</v>
      </c>
      <c r="E51" s="93" t="s">
        <v>219</v>
      </c>
      <c r="F51" s="93" t="s">
        <v>220</v>
      </c>
      <c r="G51" s="93" t="s">
        <v>221</v>
      </c>
      <c r="H51" s="93" t="s">
        <v>222</v>
      </c>
      <c r="I51" s="93" t="s">
        <v>223</v>
      </c>
      <c r="J51" s="93" t="s">
        <v>224</v>
      </c>
      <c r="K51" s="93" t="s">
        <v>225</v>
      </c>
      <c r="L51" s="93" t="s">
        <v>226</v>
      </c>
      <c r="M51" s="93" t="s">
        <v>227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>
        <v>2025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56" t="s">
        <v>268</v>
      </c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8"/>
    </row>
    <row r="57" spans="2:13" ht="26.4">
      <c r="B57" s="93"/>
      <c r="C57" s="93" t="s">
        <v>217</v>
      </c>
      <c r="D57" s="93" t="s">
        <v>218</v>
      </c>
      <c r="E57" s="93" t="s">
        <v>219</v>
      </c>
      <c r="F57" s="93" t="s">
        <v>220</v>
      </c>
      <c r="G57" s="93" t="s">
        <v>221</v>
      </c>
      <c r="H57" s="93" t="s">
        <v>222</v>
      </c>
      <c r="I57" s="93" t="s">
        <v>223</v>
      </c>
      <c r="J57" s="93" t="s">
        <v>224</v>
      </c>
      <c r="K57" s="93" t="s">
        <v>225</v>
      </c>
      <c r="L57" s="93" t="s">
        <v>226</v>
      </c>
      <c r="M57" s="93" t="s">
        <v>227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>
        <v>2025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269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04" t="s">
        <v>330</v>
      </c>
      <c r="B2" s="102"/>
      <c r="C2" s="103">
        <v>2019</v>
      </c>
      <c r="D2" s="103">
        <v>2020</v>
      </c>
      <c r="E2" s="103">
        <v>2021</v>
      </c>
      <c r="F2" s="103">
        <v>2022</v>
      </c>
      <c r="G2" s="103">
        <v>2023</v>
      </c>
      <c r="H2" s="103">
        <v>2024</v>
      </c>
      <c r="I2" s="88">
        <v>2025</v>
      </c>
      <c r="L2" s="104" t="s">
        <v>329</v>
      </c>
      <c r="M2" s="102"/>
      <c r="N2" s="103">
        <v>2019</v>
      </c>
      <c r="O2" s="103">
        <v>2020</v>
      </c>
      <c r="P2" s="103">
        <v>2021</v>
      </c>
      <c r="Q2" s="103">
        <v>2022</v>
      </c>
      <c r="R2" s="103">
        <v>2023</v>
      </c>
      <c r="S2" s="103">
        <v>2024</v>
      </c>
      <c r="T2" s="88">
        <v>2025</v>
      </c>
    </row>
    <row r="3" spans="1:20">
      <c r="A3" s="165" t="s">
        <v>219</v>
      </c>
      <c r="B3" s="101" t="s">
        <v>213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65" t="s">
        <v>219</v>
      </c>
      <c r="M3" s="101" t="s">
        <v>213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65"/>
      <c r="B4" s="101" t="s">
        <v>214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65"/>
      <c r="M4" s="101" t="s">
        <v>214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65" t="s">
        <v>220</v>
      </c>
      <c r="B5" s="101" t="s">
        <v>213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65" t="s">
        <v>220</v>
      </c>
      <c r="M5" s="101" t="s">
        <v>213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65"/>
      <c r="B6" s="101" t="s">
        <v>214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65"/>
      <c r="M6" s="101" t="s">
        <v>214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65" t="s">
        <v>227</v>
      </c>
      <c r="B7" s="101" t="s">
        <v>213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65" t="s">
        <v>227</v>
      </c>
      <c r="M7" s="101" t="s">
        <v>213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65"/>
      <c r="B8" s="101" t="s">
        <v>214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65"/>
      <c r="M8" s="101" t="s">
        <v>214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65" t="s">
        <v>225</v>
      </c>
      <c r="B9" s="101" t="s">
        <v>213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65" t="s">
        <v>225</v>
      </c>
      <c r="M9" s="101" t="s">
        <v>213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65"/>
      <c r="B10" s="101" t="s">
        <v>214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65"/>
      <c r="M10" s="101" t="s">
        <v>214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65" t="s">
        <v>223</v>
      </c>
      <c r="B11" s="101" t="s">
        <v>213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65" t="s">
        <v>223</v>
      </c>
      <c r="M11" s="101" t="s">
        <v>213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65"/>
      <c r="B12" s="101" t="s">
        <v>214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65"/>
      <c r="M12" s="101" t="s">
        <v>214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65" t="s">
        <v>224</v>
      </c>
      <c r="B13" s="101" t="s">
        <v>213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65" t="s">
        <v>224</v>
      </c>
      <c r="M13" s="101" t="s">
        <v>213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65"/>
      <c r="B14" s="101" t="s">
        <v>214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65"/>
      <c r="M14" s="101" t="s">
        <v>214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65" t="s">
        <v>218</v>
      </c>
      <c r="B15" s="101" t="s">
        <v>213</v>
      </c>
      <c r="C15" s="88">
        <v>4.2</v>
      </c>
      <c r="D15" s="88">
        <v>5</v>
      </c>
      <c r="E15" s="88">
        <v>3</v>
      </c>
      <c r="F15" s="88">
        <v>5.2</v>
      </c>
      <c r="G15" s="105">
        <v>3</v>
      </c>
      <c r="H15" s="88">
        <v>4.2</v>
      </c>
      <c r="I15" s="88">
        <v>3.3</v>
      </c>
      <c r="L15" s="165" t="s">
        <v>218</v>
      </c>
      <c r="M15" s="101" t="s">
        <v>213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65"/>
      <c r="B16" s="101" t="s">
        <v>214</v>
      </c>
      <c r="C16" s="88">
        <v>1.8</v>
      </c>
      <c r="D16" s="88">
        <v>1.5</v>
      </c>
      <c r="E16" s="88">
        <v>1</v>
      </c>
      <c r="F16" s="88">
        <v>1.5</v>
      </c>
      <c r="G16" s="105">
        <v>1</v>
      </c>
      <c r="H16" s="88">
        <v>1</v>
      </c>
      <c r="I16" s="88">
        <v>0.8</v>
      </c>
      <c r="L16" s="165"/>
      <c r="M16" s="101" t="s">
        <v>214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332</v>
      </c>
      <c r="B17" s="101" t="s">
        <v>213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332</v>
      </c>
      <c r="M17" s="101" t="s">
        <v>213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331</v>
      </c>
      <c r="B18" s="101" t="s">
        <v>213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331</v>
      </c>
      <c r="M18" s="101" t="s">
        <v>213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6" t="s">
        <v>222</v>
      </c>
      <c r="B19" s="101" t="s">
        <v>213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6" t="s">
        <v>222</v>
      </c>
      <c r="M19" s="101" t="s">
        <v>213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67"/>
      <c r="B20" s="101" t="s">
        <v>214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67"/>
      <c r="M20" s="101" t="s">
        <v>214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6" t="s">
        <v>226</v>
      </c>
      <c r="B21" s="101" t="s">
        <v>213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6" t="s">
        <v>226</v>
      </c>
      <c r="M21" s="101" t="s">
        <v>213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67"/>
      <c r="B22" s="101" t="s">
        <v>214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67"/>
      <c r="M22" s="101" t="s">
        <v>214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6" t="s">
        <v>221</v>
      </c>
      <c r="B23" s="101" t="s">
        <v>213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6" t="s">
        <v>221</v>
      </c>
      <c r="M23" s="101" t="s">
        <v>213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67"/>
      <c r="B24" s="101" t="s">
        <v>214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67"/>
      <c r="M24" s="101" t="s">
        <v>214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Auzas</vt:lpstr>
      <vt:lpstr>Drop Down</vt:lpstr>
      <vt:lpstr>Grafikiem</vt:lpstr>
      <vt:lpstr>Ražības</vt:lpstr>
      <vt:lpstr>Auzas!Print_Area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2026-05-27T11:36:13Z</dcterms:modified>
</cp:coreProperties>
</file>